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nextstreet-my.sharepoint.com/personal/smerin_nextstreet_com/Documents/Documents/"/>
    </mc:Choice>
  </mc:AlternateContent>
  <xr:revisionPtr revIDLastSave="0" documentId="8_{74FFD6DF-3310-4ABA-B8EC-E3FB60D104B9}" xr6:coauthVersionLast="47" xr6:coauthVersionMax="47" xr10:uidLastSave="{00000000-0000-0000-0000-000000000000}"/>
  <bookViews>
    <workbookView xWindow="1900" yWindow="600" windowWidth="15680" windowHeight="10200" tabRatio="753" firstSheet="1" activeTab="4" xr2:uid="{CECC2334-8CAF-47FC-869F-DB7643AEB388}"/>
  </bookViews>
  <sheets>
    <sheet name="1. CCAP Calculator" sheetId="5" r:id="rId1"/>
    <sheet name="1.Program Funding Sources" sheetId="2" r:id="rId2"/>
    <sheet name="2.Homes Estimate Your Funding" sheetId="4" r:id="rId3"/>
    <sheet name="2.Centers Estimate Your Funding" sheetId="7" r:id="rId4"/>
    <sheet name="3.Budget Worksheet" sheetId="1" r:id="rId5"/>
    <sheet name="General Information" sheetId="3"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9" i="7" l="1"/>
  <c r="C5" i="5"/>
  <c r="D5" i="5" s="1"/>
  <c r="C8" i="5" s="1"/>
  <c r="B28" i="1"/>
  <c r="B27" i="1"/>
  <c r="C39" i="7"/>
  <c r="C9" i="4"/>
  <c r="C8" i="4"/>
  <c r="B45" i="7"/>
  <c r="B10" i="2"/>
  <c r="C6" i="2" s="1"/>
  <c r="B41" i="7" l="1"/>
  <c r="C41" i="7" s="1"/>
  <c r="C8" i="2"/>
  <c r="B10" i="4"/>
  <c r="B4" i="1" s="1"/>
  <c r="B36" i="1" s="1"/>
  <c r="C7" i="2"/>
  <c r="C9" i="2"/>
  <c r="C4" i="2"/>
  <c r="C5" i="2"/>
  <c r="C12" i="2" s="1"/>
  <c r="B34" i="1" l="1"/>
  <c r="C10" i="2"/>
  <c r="B30" i="1"/>
  <c r="B32" i="1" l="1"/>
  <c r="B43" i="1"/>
</calcChain>
</file>

<file path=xl/sharedStrings.xml><?xml version="1.0" encoding="utf-8"?>
<sst xmlns="http://schemas.openxmlformats.org/spreadsheetml/2006/main" count="125" uniqueCount="108">
  <si>
    <t>Quarterly Strengthen and Grow Child Care Expenditure Worksheet</t>
  </si>
  <si>
    <t>Personnel Expenses (must include 50% of total)</t>
  </si>
  <si>
    <t>Wage or salary enhancements</t>
  </si>
  <si>
    <t>Fringe Benefits (increases or New Benefits)</t>
  </si>
  <si>
    <t>Bonuses</t>
  </si>
  <si>
    <t>Other (e.g., scholarships)</t>
  </si>
  <si>
    <t>Other expenses</t>
  </si>
  <si>
    <t>Salaries (Existing expenses, not enhancements)</t>
  </si>
  <si>
    <t>Occupancy Costs</t>
  </si>
  <si>
    <t>Utilities</t>
  </si>
  <si>
    <t>Food Services</t>
  </si>
  <si>
    <t>Supplies (Consumables)</t>
  </si>
  <si>
    <t>Equipment</t>
  </si>
  <si>
    <t>Contractural Services</t>
  </si>
  <si>
    <t>Consultant Services</t>
  </si>
  <si>
    <t>Direct Administrative Costs</t>
  </si>
  <si>
    <t>Other/Miscellaneous</t>
  </si>
  <si>
    <t>Subtotal: Personnel</t>
  </si>
  <si>
    <t>Subtotal: Other Costs</t>
  </si>
  <si>
    <t>Program Funding Sources</t>
  </si>
  <si>
    <t>Child Care Assistance Program or DCFS Payment</t>
  </si>
  <si>
    <t>Other Public Funding Sources</t>
  </si>
  <si>
    <t>Private Pay / Parent Fees</t>
  </si>
  <si>
    <t>%</t>
  </si>
  <si>
    <t>Amount</t>
  </si>
  <si>
    <t>Total Annual Revenue</t>
  </si>
  <si>
    <t>Prepare your budget
You will submit a budget each quarter you opt-in to, showing how you plan to spend your Strengthen and Grow
Child Care grant funding. Your budget must demonstrate how you will allocate at least 50% of quarterly funding to
new investments in staff. Determining what you will allocate this 50% to is an important starting point to applying
and preparing for the SGCC grant.
There are many ways you can allocate this 50% in new investments toward staff -- such as increases in wages and
benefits or other areas of compensation; staff bonuses; health, dental, and vision insurance; scholarships; paid sick
or family leave; retirement contributions; ongoing professional development or training; premium or hazard pay;
mental health consultations for staff; other types of mental health supports to staff; employee transportation costs
to or from work; support for staff in accessing COVID-19 vaccines, including paid time off for vaccine appointments,
managing side effects, and transportation costs to vaccine appointments; and recruitment and retention of staff.
Grant funding amounts were determined to ensure that you would be able to give meaningful raises or extended
bonuses to staff in your program. Programs will need to decide how much to allocate to raises across positions</t>
  </si>
  <si>
    <t>Other allowable expenses include: • equipment, including: Personal Protective Equipment and other supplies to promote health and safety; cleaning and sanitation supplies and services; training and professional development related to health and safety practices; equipment, supplies, services, and training that support meeting state and local health and safety guidelines; background checks; and purchases of or updates to equipment and supplies to respond to the COVID-19 public health emergency, including technological upgrades that programs can use to collect and report data • rent or mortgage payments, utilities, facilities maintenance or improvements defined as minor renovations, and insurance, including: late fees or charges related to late payment; minor facilities renovations that do not meet the definition of major renovation in 45 CFR 98.2; and maintenance and minor renovations to address COVID-19 concerns • mental health services, including infant and early childhood mental health consultation • other costs of operation in accordance with the applicable administrative rules or the policy directives of the grantor incurred during the 2021 grant period For more assistance in preparing your quarterly budget, use the budget tip sheet on the SGCC webpage. By completing the steps on this form, you will be prepared to fill out your application via the Gateways Registry Director’s Portal in January 2022.</t>
  </si>
  <si>
    <t xml:space="preserve">When determining how to allocate 50% or more of your grant on new staff investments, programs should think about their overall goals. The Center for the Study of Child Care Employment has developed Model Work Standards that provide a self-assessment for both Child Care Centers and Child Care Homes. These are good starting points to determining what new investments you will make in your workforce. These self-assessments can be completed with the input of staff in your program. The remaining 50% of your quarterly grant can be used for any of the allowable expenses previously allowed under the Child Care Restoration Grant. And of course, you can choose to spend more than just 50% of your grant on new investments in your staff. </t>
  </si>
  <si>
    <t>https://cscce.berkeley.edu/publications/report/creating-better-child-care-jobs-model-work-standards/</t>
  </si>
  <si>
    <t>https://www.ilgateways.com/docman-docs/financial-opportunities/covid-19-relief/sgcc-grant/2211-sgcc-preparing-to-apply-tipsheet/file</t>
  </si>
  <si>
    <t>https://www.ilgateways.com/docman-docs/financial-opportunities/covid-19-relief/sgcc-grant/2209-sgcc-budget-worksheet/file</t>
  </si>
  <si>
    <t xml:space="preserve">Strengthen and Grow Child Care (SGCC) Grant Funds can be spent in a variety of categories, but 50% of your
total award must be spent on new personnel and workforce development related costs. Only report expenses
that you will use Strengthen and Grow Grant Funds for. You cannot charge expenses to the Strengthen and
Grow Grant program that are covered by another dedicated funding source (Head Start/Early Head Start,
Preschool for All/Prevention Initiative, etc.). Below is a list of the expense categories with definition that can
be used. You do not need to have expenses in each category.
Your budget must add up to the awarded grant amount, and 50% of the budget must be allocated to new
personnel costs. You will not be able to submit the budget successfully until these two requirements are met.
1. Personnel Costs (must add to 50% or more of total):
2. Raises or Wage Enhancements: Wage enhancements or raises for current staff or salaries for new
positions created to support existing staff. To be counted as an employee, you must be withholding state
and federal taxes and paying the employer’s share of FICA. If you are a Family Child Care provider, you
may enter what you plan to pay yourself monthly using these funds.
3. Fringe Benefits: This includes enhancements or new fringe benefits provided to employees.
4. Bonus: Bonuses that will be paid out to employees within the month.
5. Other Categories: This could include items such as scholarships, mental health supports, COVID-19
testing, professional development, or substitute costs. You must describe each category on a separate
line, adding as many lines as needed.
6. Occupancy Costs: Enter the total dollar amount for rent/mortgage being charged to the grant. If you
are a Family Child Care Home, you may charge the percentage of rent/mortgage that is attributable
to your home business. For tax reporting, you may be using the simplified method OR the time space
percentage method to assign expenses to your business.
7. Utilities: Gas, water, electric, and telephone expenses may all be charged to this line.
8. Food Services: Expenses related to snacks and meals not reimbursed by the Child and Adult Care Food
Program (CACFP).
</t>
  </si>
  <si>
    <t>9. Supplies (Consumables): Educational supplies, food and food supplies, office supplies, and cleaning
supplies
10. COVID-19 Testing and Related Supports: expenses related to COVID-19, such as COVID testing for
yourself, staff, or children or travel expenses or time off for testing.
11. Equipment: Enter the total dollar amount you will spend on equipment, cots, chairs, toys, etc. Examples
would be partitions to enforce social distancing or hand washing stations.
12. Contractual Services: Enter the total dollar amount for contractual services. This could include janitorial
services, cleaning services, trainers for staff, etc.
13. Consultant (Professional Services): Enter the total dollar amount for consultant services, such as nurse
consultant, social services consultant, mental health consultant, etc.
14. Direct Administrative Costs: Enter the total for administrative costs such as postage, printing,
bookkeeping services, etc.
Strengthen and Grow Child Care Grants • Application Budget Worksheet
15. Other/Miscellaneous: Enter the total dollar amount for costs not captured in the other expense
categories.
16. Indirect Costs: Agency indirect costs may be listed here but, you are limited to no more than 10% of the
grant amount. Family Child Care Homes may not claim indirect costs.
When applying for a Strengthen and Grow Child Care Grant, programs must submit a budget as part of the
online application.</t>
  </si>
  <si>
    <t>Estimate how much funding your program will receive each quarter
During the application process, applicants will receive an estimated SGCC quarterly grant award amount. Applicants
will also be required to submit a budget describing how they will spend that award amount during that quarter.
You can start preparing for this before the application is released in January 2022 so that you’re ready to go.
To prepare your budget, you should first estimate how much grant funding your program will receive each quarter
that you participate in SGCC. All programs will receive at least a base amount of funding, but if your program is in a
census tract with a Social Vulnerability Index (SVI) of 0.5 or above, you will receive an additional amount. The Social
Vulnerability Index is a tool for measuring systemic barriers, like access to housing and income levels.
To figure out which census tract you are located in and what the SVI is, you can visit the Social Vulnerability Index
Interactive Map. Take the following steps:
1. Scroll down to the map.
2. Enter your full address in the upper right-hand corner of the map, in the box next to the magnifying glass.
3. Select your address from the dropdown menu that pops up.
4. Click anywhere on the map around your location to bring up a box that will list your overall SVI score. Use this
score to find your funding amount below.</t>
  </si>
  <si>
    <t>Classroom/Program Name</t>
  </si>
  <si>
    <t>Full Time</t>
  </si>
  <si>
    <t>Use this to list out all classrooms and programs and estimate your funding amount for one location.  This amount should match what the online application calculates for your program.</t>
  </si>
  <si>
    <t>What is your SVI Score?</t>
  </si>
  <si>
    <t>CHECK HERE</t>
  </si>
  <si>
    <t>https://www.atsdr.cdc.gov/placeandhealth/svi/index.html</t>
  </si>
  <si>
    <t>Social Vulnerability Index</t>
  </si>
  <si>
    <t>How many of my enrolled children participated in CCAP this month?</t>
  </si>
  <si>
    <t>How many children am I licensed to serve?</t>
  </si>
  <si>
    <t>Is your program qualified?</t>
  </si>
  <si>
    <t>* Gather all information about the number of children you serve.</t>
  </si>
  <si>
    <t>What was your AVERAGE DAILY ENROLLMENT at your site/program for DECEMBER 2021?</t>
  </si>
  <si>
    <t>Enter the # of All Classrooms/Programs</t>
  </si>
  <si>
    <t>PROGRAM TYPE</t>
  </si>
  <si>
    <t>Family Child Care Home</t>
  </si>
  <si>
    <t>Family Child Care Group Home</t>
  </si>
  <si>
    <t>Child Care Center (per classroom)*</t>
  </si>
  <si>
    <t>SVI score of 0.0-0.50</t>
  </si>
  <si>
    <t>SVI score of 0.5-0.75</t>
  </si>
  <si>
    <t>SVI score of 0.75-1.0</t>
  </si>
  <si>
    <t>Totals</t>
  </si>
  <si>
    <t>Personnel Expense = 50%</t>
  </si>
  <si>
    <t>A</t>
  </si>
  <si>
    <t>B</t>
  </si>
  <si>
    <r>
      <t xml:space="preserve">A </t>
    </r>
    <r>
      <rPr>
        <sz val="11"/>
        <color theme="1"/>
        <rFont val="Calibri"/>
        <family val="2"/>
      </rPr>
      <t>÷</t>
    </r>
    <r>
      <rPr>
        <sz val="11"/>
        <color theme="1"/>
        <rFont val="Calibri"/>
        <family val="2"/>
        <scheme val="minor"/>
      </rPr>
      <t xml:space="preserve"> B</t>
    </r>
  </si>
  <si>
    <t>Other</t>
  </si>
  <si>
    <t>* If the final number in the box is greater than 10%, your site meets this SGCC eligibility criteria. If you don’t get to 10%, be sure to make sure you are using the highest number of CCAP monthly enrollment during 2020 to 2021.</t>
  </si>
  <si>
    <t>(Complete the information in the green boxes)</t>
  </si>
  <si>
    <t>Salary - New Positions</t>
  </si>
  <si>
    <t>Total Funds Budgeted</t>
  </si>
  <si>
    <t>Homes: $2,500; Group Home: $3,750; Center $6,250 per classroom (Base Amounts)</t>
  </si>
  <si>
    <t>(complete information in green box only)</t>
  </si>
  <si>
    <r>
      <t xml:space="preserve">Note: (if your CCAP enrollment fluctuates, choose a month from </t>
    </r>
    <r>
      <rPr>
        <b/>
        <i/>
        <u/>
        <sz val="11"/>
        <color rgb="FFC00000"/>
        <rFont val="Calibri"/>
        <family val="2"/>
        <scheme val="minor"/>
      </rPr>
      <t>Jan 2020</t>
    </r>
    <r>
      <rPr>
        <b/>
        <i/>
        <sz val="11"/>
        <color theme="1"/>
        <rFont val="Calibri"/>
        <family val="2"/>
        <scheme val="minor"/>
      </rPr>
      <t xml:space="preserve"> to now where you had the highest CCAP enrollment)</t>
    </r>
  </si>
  <si>
    <t>Other Private Funding Sources</t>
  </si>
  <si>
    <t>If this number is RED, all funds have been budgeted and spent and you may be over your grant amount.</t>
  </si>
  <si>
    <t xml:space="preserve">Your budget must add up to the awarded grant amount, and 50% of the budget must be allocated to new personnel costs. You will not be able to submit the budget successfully until these two requirements are met. </t>
  </si>
  <si>
    <t>COVID-19 Testing</t>
  </si>
  <si>
    <t>Home Based Child Care</t>
  </si>
  <si>
    <t>My estimated funding amount</t>
  </si>
  <si>
    <t>My program is a</t>
  </si>
  <si>
    <t>My Child Care Business is a</t>
  </si>
  <si>
    <t>Child Care Center</t>
  </si>
  <si>
    <t>Column1</t>
  </si>
  <si>
    <r>
      <t xml:space="preserve">Enter the percentage of your program's revenue that came from each source below.  Use </t>
    </r>
    <r>
      <rPr>
        <b/>
        <sz val="12"/>
        <color rgb="FF0070C0"/>
        <rFont val="Calibri"/>
        <family val="2"/>
        <scheme val="minor"/>
      </rPr>
      <t>March 11. 2021</t>
    </r>
    <r>
      <rPr>
        <sz val="12"/>
        <color theme="1"/>
        <rFont val="Calibri"/>
        <family val="2"/>
        <scheme val="minor"/>
      </rPr>
      <t xml:space="preserve"> as your reference.</t>
    </r>
  </si>
  <si>
    <t>HOW TO CALCULATE YOUR CCAP* ENROLLMENT PERCENTAGES</t>
  </si>
  <si>
    <t>* Child Care Assistance Program (CCAP)</t>
  </si>
  <si>
    <t>My CCAP Provider ID Number is:</t>
  </si>
  <si>
    <t>Total Number of FT Classrooms</t>
  </si>
  <si>
    <t>Part Time*</t>
  </si>
  <si>
    <t>* Part Time Classrooms will not count towards calculating the amount of funds for the grant.  However, we have included it here to help assist with tracking purposes.</t>
  </si>
  <si>
    <t>(amount per classroom)</t>
  </si>
  <si>
    <t>Head Start / Early Head Start*</t>
  </si>
  <si>
    <t>If you’re having trouble determining whether your program is eligible, please call the INCCRRA Helpline at 1-855-939-4858 or email grants@inccrra.org.</t>
  </si>
  <si>
    <r>
      <t xml:space="preserve">* No more than 50% of your program’s revenue can come from Preschool for All (PFA), the Prevention Initiative (PI),
 or Head Start/Early Head Start.  This could cause your program to be deemed </t>
    </r>
    <r>
      <rPr>
        <b/>
        <u/>
        <sz val="11"/>
        <color rgb="FFC00000"/>
        <rFont val="Calibri"/>
        <family val="2"/>
        <scheme val="minor"/>
      </rPr>
      <t>INELIGIBLE</t>
    </r>
    <r>
      <rPr>
        <sz val="11"/>
        <color theme="1"/>
        <rFont val="Calibri"/>
        <family val="2"/>
        <scheme val="minor"/>
      </rPr>
      <t xml:space="preserve"> for the grant.</t>
    </r>
  </si>
  <si>
    <t>Estimate Your Funding: Child Care Center</t>
  </si>
  <si>
    <t>(Follow the examples below.  Fill in the green boxes only.)</t>
  </si>
  <si>
    <t>(enter your score here)</t>
  </si>
  <si>
    <t>Estimate Your Funding: Family Child Care Home/Group Home</t>
  </si>
  <si>
    <t>Prevention Initiative / Preschool for All*</t>
  </si>
  <si>
    <t>(choose one for your program from drop down)</t>
  </si>
  <si>
    <t>My child care business is a (must match Estimate Worksheet):</t>
  </si>
  <si>
    <t>Estimated QTRLY Amount (Aug, Sep, Oct)</t>
  </si>
  <si>
    <t>If your program has multiple sites, you will need to calculate the below for each site.</t>
  </si>
  <si>
    <r>
      <t xml:space="preserve">Do </t>
    </r>
    <r>
      <rPr>
        <u/>
        <sz val="11"/>
        <color rgb="FFC00000"/>
        <rFont val="Calibri"/>
        <family val="2"/>
        <scheme val="minor"/>
      </rPr>
      <t>NOT</t>
    </r>
    <r>
      <rPr>
        <sz val="11"/>
        <color theme="1"/>
        <rFont val="Calibri"/>
        <family val="2"/>
        <scheme val="minor"/>
      </rPr>
      <t xml:space="preserve"> include in either column the funding you received from the Child Care Restoration Grants or the Child Care Workforce Bonuses.</t>
    </r>
  </si>
  <si>
    <t>Total Dollars Received in 2021</t>
  </si>
  <si>
    <t>*Cannot be over 50% combined</t>
  </si>
  <si>
    <t>This is a 15 digital number that is used when you apply for and receive CCAP funding though the local Child Care Resource and Referral (CCR&amp;R) agency. This can be found on your CCAP certificates you are sent each month.  If you do not have a copy of your CCAP certificates you could call your local CCR&amp;R and they can provide your CCAP Provider ID number.</t>
  </si>
  <si>
    <t>Base amounts</t>
  </si>
  <si>
    <t>Must spend at least this amount on Personnel Expense</t>
  </si>
  <si>
    <t>Indirect Costs - no more than 10% (if applicable)</t>
  </si>
  <si>
    <t>EX: Ladybugs</t>
  </si>
  <si>
    <t>For more information about CCAP, click HERE</t>
  </si>
  <si>
    <t>Locate your number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</si>
</sst>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_(&quot;$&quot;* #,##0_);_(&quot;$&quot;* \(#,##0\);_(&quot;$&quot;* &quot;-&quot;??_);_(@_)"/>
    <numFmt numFmtId="165" formatCode="_(&quot;$&quot;* #,##0_);_(&quot;$&quot;* \(#,##0\);_(&quot;$&quot;* &quot;-&quot;?_);_(@_)"/>
    <numFmt numFmtId="166" formatCode="0.0000"/>
  </numFmts>
  <fonts count="38"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font>
    <font>
      <sz val="18"/>
      <color theme="1"/>
      <name val="Calibri"/>
      <family val="2"/>
      <scheme val="minor"/>
    </font>
    <font>
      <b/>
      <sz val="18"/>
      <color theme="1"/>
      <name val="Calibri"/>
      <family val="2"/>
      <scheme val="minor"/>
    </font>
    <font>
      <u/>
      <sz val="11"/>
      <color theme="10"/>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b/>
      <sz val="26"/>
      <color theme="1"/>
      <name val="Calibri"/>
      <family val="2"/>
      <scheme val="minor"/>
    </font>
    <font>
      <sz val="14"/>
      <color theme="1"/>
      <name val="Calibri"/>
      <family val="2"/>
      <scheme val="minor"/>
    </font>
    <font>
      <b/>
      <sz val="20"/>
      <color theme="1"/>
      <name val="Calibri"/>
      <family val="2"/>
      <scheme val="minor"/>
    </font>
    <font>
      <sz val="20"/>
      <color theme="1"/>
      <name val="Calibri"/>
      <family val="2"/>
      <scheme val="minor"/>
    </font>
    <font>
      <sz val="12"/>
      <color theme="1"/>
      <name val="Calibri"/>
      <family val="2"/>
      <scheme val="minor"/>
    </font>
    <font>
      <sz val="11"/>
      <color theme="1"/>
      <name val="Calibri"/>
      <family val="2"/>
    </font>
    <font>
      <b/>
      <i/>
      <u/>
      <sz val="11"/>
      <color rgb="FFC00000"/>
      <name val="Calibri"/>
      <family val="2"/>
      <scheme val="minor"/>
    </font>
    <font>
      <sz val="11"/>
      <color rgb="FF0070C0"/>
      <name val="Calibri"/>
      <family val="2"/>
      <scheme val="minor"/>
    </font>
    <font>
      <sz val="12"/>
      <color rgb="FF0070C0"/>
      <name val="Calibri"/>
      <family val="2"/>
      <scheme val="minor"/>
    </font>
    <font>
      <b/>
      <sz val="12"/>
      <color rgb="FF0070C0"/>
      <name val="Calibri"/>
      <family val="2"/>
      <scheme val="minor"/>
    </font>
    <font>
      <b/>
      <i/>
      <sz val="11"/>
      <color theme="1"/>
      <name val="Calibri"/>
      <family val="2"/>
      <scheme val="minor"/>
    </font>
    <font>
      <sz val="11"/>
      <color theme="8" tint="-0.499984740745262"/>
      <name val="Calibri"/>
      <family val="2"/>
      <scheme val="minor"/>
    </font>
    <font>
      <b/>
      <u/>
      <sz val="11"/>
      <color theme="10"/>
      <name val="Calibri"/>
      <family val="2"/>
      <scheme val="minor"/>
    </font>
    <font>
      <b/>
      <u/>
      <sz val="14"/>
      <color theme="10"/>
      <name val="Calibri"/>
      <family val="2"/>
      <scheme val="minor"/>
    </font>
    <font>
      <sz val="10"/>
      <color theme="1"/>
      <name val="Calibri"/>
      <family val="2"/>
      <scheme val="minor"/>
    </font>
    <font>
      <b/>
      <sz val="11"/>
      <color rgb="FF0070C0"/>
      <name val="Calibri"/>
      <family val="2"/>
      <scheme val="minor"/>
    </font>
    <font>
      <b/>
      <sz val="11"/>
      <color rgb="FFC00000"/>
      <name val="Calibri"/>
      <family val="2"/>
      <scheme val="minor"/>
    </font>
    <font>
      <u/>
      <sz val="12"/>
      <color theme="10"/>
      <name val="Calibri"/>
      <family val="2"/>
      <scheme val="minor"/>
    </font>
    <font>
      <b/>
      <u/>
      <sz val="11"/>
      <color rgb="FFC00000"/>
      <name val="Calibri"/>
      <family val="2"/>
      <scheme val="minor"/>
    </font>
    <font>
      <sz val="10"/>
      <color rgb="FF0070C0"/>
      <name val="Calibri"/>
      <family val="2"/>
      <scheme val="minor"/>
    </font>
    <font>
      <b/>
      <sz val="10"/>
      <color theme="1"/>
      <name val="Calibri"/>
      <family val="2"/>
      <scheme val="minor"/>
    </font>
    <font>
      <b/>
      <sz val="11"/>
      <name val="Calibri"/>
      <family val="2"/>
      <scheme val="minor"/>
    </font>
    <font>
      <sz val="11"/>
      <name val="Calibri"/>
      <family val="2"/>
      <scheme val="minor"/>
    </font>
    <font>
      <u/>
      <sz val="11"/>
      <color rgb="FFC00000"/>
      <name val="Calibri"/>
      <family val="2"/>
      <scheme val="minor"/>
    </font>
    <font>
      <b/>
      <sz val="16"/>
      <color rgb="FF00B050"/>
      <name val="Calibri"/>
      <family val="2"/>
      <scheme val="minor"/>
    </font>
    <font>
      <b/>
      <sz val="20"/>
      <color rgb="FFC00000"/>
      <name val="Calibri"/>
      <family val="2"/>
      <scheme val="minor"/>
    </font>
    <font>
      <sz val="10"/>
      <name val="Calibri"/>
      <family val="2"/>
      <scheme val="minor"/>
    </font>
    <font>
      <b/>
      <sz val="18"/>
      <color rgb="FFC00000"/>
      <name val="Trebuchet MS"/>
      <family val="2"/>
    </font>
  </fonts>
  <fills count="15">
    <fill>
      <patternFill patternType="none"/>
    </fill>
    <fill>
      <patternFill patternType="gray125"/>
    </fill>
    <fill>
      <patternFill patternType="solid">
        <fgColor theme="5"/>
        <bgColor indexed="64"/>
      </patternFill>
    </fill>
    <fill>
      <patternFill patternType="solid">
        <fgColor rgb="FFED7D31"/>
        <bgColor indexed="64"/>
      </patternFill>
    </fill>
    <fill>
      <patternFill patternType="solid">
        <fgColor theme="9" tint="0.59999389629810485"/>
        <bgColor indexed="64"/>
      </patternFill>
    </fill>
    <fill>
      <patternFill patternType="solid">
        <fgColor theme="2"/>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14999847407452621"/>
        <bgColor indexed="64"/>
      </patternFill>
    </fill>
    <fill>
      <patternFill patternType="gray0625">
        <bgColor theme="2" tint="-9.9978637043366805E-2"/>
      </patternFill>
    </fill>
    <fill>
      <patternFill patternType="solid">
        <fgColor theme="9" tint="0.79998168889431442"/>
        <bgColor indexed="64"/>
      </patternFill>
    </fill>
    <fill>
      <patternFill patternType="solid">
        <fgColor theme="7" tint="0.59999389629810485"/>
        <bgColor indexed="64"/>
      </patternFill>
    </fill>
    <fill>
      <patternFill patternType="solid">
        <fgColor theme="7"/>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dotted">
        <color indexed="64"/>
      </left>
      <right style="dotted">
        <color indexed="64"/>
      </right>
      <top style="medium">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cellStyleXfs>
  <cellXfs count="146">
    <xf numFmtId="0" fontId="0" fillId="0" borderId="0" xfId="0"/>
    <xf numFmtId="0" fontId="0" fillId="0" borderId="0" xfId="0" applyAlignment="1">
      <alignment horizontal="center"/>
    </xf>
    <xf numFmtId="0" fontId="0" fillId="0" borderId="0" xfId="0" applyAlignment="1">
      <alignment wrapText="1"/>
    </xf>
    <xf numFmtId="0" fontId="3" fillId="0" borderId="0" xfId="0" applyFont="1" applyAlignment="1">
      <alignment wrapText="1"/>
    </xf>
    <xf numFmtId="0" fontId="4" fillId="0" borderId="0" xfId="0" applyFont="1"/>
    <xf numFmtId="0" fontId="0" fillId="0" borderId="0" xfId="0" applyAlignment="1">
      <alignment vertical="top" wrapText="1"/>
    </xf>
    <xf numFmtId="0" fontId="0" fillId="3" borderId="0" xfId="0" applyFill="1" applyAlignment="1">
      <alignment wrapText="1"/>
    </xf>
    <xf numFmtId="0" fontId="0" fillId="3" borderId="0" xfId="0" applyFill="1"/>
    <xf numFmtId="0" fontId="2" fillId="0" borderId="0" xfId="0" applyFont="1" applyAlignment="1">
      <alignment wrapText="1"/>
    </xf>
    <xf numFmtId="0" fontId="8" fillId="0" borderId="0" xfId="0" applyFont="1" applyAlignment="1">
      <alignment wrapText="1"/>
    </xf>
    <xf numFmtId="164" fontId="0" fillId="0" borderId="0" xfId="1" applyNumberFormat="1" applyFont="1"/>
    <xf numFmtId="165" fontId="0" fillId="0" borderId="0" xfId="0" applyNumberFormat="1"/>
    <xf numFmtId="0" fontId="2" fillId="0" borderId="0" xfId="0" applyFont="1"/>
    <xf numFmtId="0" fontId="2" fillId="0" borderId="0" xfId="0" applyFont="1" applyAlignment="1">
      <alignment horizontal="center"/>
    </xf>
    <xf numFmtId="0" fontId="12" fillId="0" borderId="0" xfId="0" applyFont="1" applyAlignment="1">
      <alignment horizontal="right"/>
    </xf>
    <xf numFmtId="0" fontId="0" fillId="0" borderId="0" xfId="0" applyFill="1"/>
    <xf numFmtId="0" fontId="0" fillId="0" borderId="0" xfId="0" applyBorder="1"/>
    <xf numFmtId="0" fontId="8" fillId="0" borderId="0" xfId="0" applyFont="1"/>
    <xf numFmtId="164" fontId="0" fillId="0" borderId="19" xfId="1" applyNumberFormat="1" applyFont="1" applyBorder="1"/>
    <xf numFmtId="0" fontId="0" fillId="0" borderId="23" xfId="0" applyBorder="1"/>
    <xf numFmtId="164" fontId="0" fillId="0" borderId="0" xfId="1" applyNumberFormat="1" applyFont="1" applyBorder="1"/>
    <xf numFmtId="164" fontId="0" fillId="0" borderId="23" xfId="1" applyNumberFormat="1" applyFont="1" applyBorder="1"/>
    <xf numFmtId="0" fontId="2" fillId="0" borderId="18" xfId="0" applyFont="1" applyBorder="1"/>
    <xf numFmtId="0" fontId="8" fillId="0" borderId="20" xfId="0" applyFont="1" applyBorder="1" applyAlignment="1">
      <alignment horizontal="right"/>
    </xf>
    <xf numFmtId="164" fontId="8" fillId="7" borderId="21" xfId="1" applyNumberFormat="1" applyFont="1" applyFill="1" applyBorder="1"/>
    <xf numFmtId="0" fontId="8" fillId="0" borderId="24" xfId="0" applyFont="1" applyBorder="1" applyAlignment="1">
      <alignment horizontal="center"/>
    </xf>
    <xf numFmtId="0" fontId="14" fillId="0" borderId="6" xfId="0" applyFont="1" applyBorder="1" applyAlignment="1">
      <alignment wrapText="1"/>
    </xf>
    <xf numFmtId="0" fontId="18" fillId="0" borderId="11" xfId="0" applyFont="1" applyBorder="1"/>
    <xf numFmtId="0" fontId="8" fillId="0" borderId="12" xfId="0" applyFont="1" applyBorder="1" applyAlignment="1">
      <alignment horizontal="center"/>
    </xf>
    <xf numFmtId="0" fontId="8" fillId="6" borderId="11" xfId="0" applyFont="1" applyFill="1" applyBorder="1"/>
    <xf numFmtId="10" fontId="11" fillId="0" borderId="12" xfId="2" applyNumberFormat="1" applyFont="1" applyBorder="1"/>
    <xf numFmtId="0" fontId="8" fillId="6" borderId="27" xfId="0" applyFont="1" applyFill="1" applyBorder="1"/>
    <xf numFmtId="10" fontId="11" fillId="0" borderId="28" xfId="2" applyNumberFormat="1" applyFont="1" applyBorder="1"/>
    <xf numFmtId="164" fontId="8" fillId="7" borderId="19" xfId="1" applyNumberFormat="1" applyFont="1" applyFill="1" applyBorder="1"/>
    <xf numFmtId="0" fontId="8" fillId="0" borderId="18" xfId="0" applyFont="1" applyBorder="1" applyAlignment="1">
      <alignment horizontal="right"/>
    </xf>
    <xf numFmtId="164" fontId="13" fillId="7" borderId="29" xfId="1" applyNumberFormat="1" applyFont="1" applyFill="1" applyBorder="1"/>
    <xf numFmtId="9" fontId="13" fillId="7" borderId="30" xfId="2" applyFont="1" applyFill="1" applyBorder="1"/>
    <xf numFmtId="0" fontId="8" fillId="6" borderId="31" xfId="0" applyFont="1" applyFill="1" applyBorder="1"/>
    <xf numFmtId="10" fontId="11" fillId="0" borderId="33" xfId="2" applyNumberFormat="1" applyFont="1" applyBorder="1"/>
    <xf numFmtId="1" fontId="0" fillId="0" borderId="0" xfId="1" applyNumberFormat="1" applyFont="1"/>
    <xf numFmtId="0" fontId="8" fillId="0" borderId="0" xfId="0" applyFont="1" applyAlignment="1">
      <alignment horizontal="right" wrapText="1"/>
    </xf>
    <xf numFmtId="0" fontId="0" fillId="0" borderId="0" xfId="0" applyProtection="1"/>
    <xf numFmtId="0" fontId="17" fillId="0" borderId="0" xfId="0" applyFont="1" applyAlignment="1">
      <alignment horizontal="left" wrapText="1"/>
    </xf>
    <xf numFmtId="1" fontId="7" fillId="4" borderId="0" xfId="1" applyNumberFormat="1" applyFont="1" applyFill="1" applyAlignment="1">
      <alignment horizontal="center"/>
    </xf>
    <xf numFmtId="164" fontId="9" fillId="7" borderId="0" xfId="1" applyNumberFormat="1" applyFont="1" applyFill="1" applyAlignment="1">
      <alignment horizontal="center"/>
    </xf>
    <xf numFmtId="0" fontId="17" fillId="0" borderId="0" xfId="0" applyFont="1" applyAlignment="1">
      <alignment horizontal="center"/>
    </xf>
    <xf numFmtId="0" fontId="24" fillId="0" borderId="0" xfId="0" applyFont="1"/>
    <xf numFmtId="0" fontId="8" fillId="0" borderId="29" xfId="0" applyFont="1" applyBorder="1" applyAlignment="1">
      <alignment horizontal="right" wrapText="1"/>
    </xf>
    <xf numFmtId="164" fontId="9" fillId="7" borderId="34" xfId="1" applyNumberFormat="1" applyFont="1" applyFill="1" applyBorder="1" applyAlignment="1">
      <alignment horizontal="center"/>
    </xf>
    <xf numFmtId="164" fontId="0" fillId="0" borderId="30" xfId="0" applyNumberFormat="1" applyBorder="1"/>
    <xf numFmtId="0" fontId="2" fillId="7" borderId="36" xfId="0" applyFont="1" applyFill="1" applyBorder="1"/>
    <xf numFmtId="0" fontId="2" fillId="7" borderId="19" xfId="0" applyFont="1" applyFill="1" applyBorder="1"/>
    <xf numFmtId="0" fontId="8" fillId="9" borderId="37" xfId="0" applyFont="1" applyFill="1" applyBorder="1"/>
    <xf numFmtId="0" fontId="8" fillId="11" borderId="21" xfId="0" applyFont="1" applyFill="1" applyBorder="1"/>
    <xf numFmtId="0" fontId="13" fillId="0" borderId="0" xfId="0" applyFont="1"/>
    <xf numFmtId="0" fontId="27" fillId="0" borderId="0" xfId="3" applyFont="1" applyAlignment="1"/>
    <xf numFmtId="0" fontId="14" fillId="0" borderId="0" xfId="0" applyFont="1"/>
    <xf numFmtId="0" fontId="7" fillId="9" borderId="20" xfId="0" applyFont="1" applyFill="1" applyBorder="1" applyAlignment="1">
      <alignment horizontal="right"/>
    </xf>
    <xf numFmtId="0" fontId="17" fillId="0" borderId="16" xfId="0" applyFont="1" applyBorder="1" applyAlignment="1">
      <alignment wrapText="1"/>
    </xf>
    <xf numFmtId="0" fontId="31" fillId="0" borderId="18" xfId="0" applyFont="1" applyBorder="1" applyAlignment="1">
      <alignment horizontal="right"/>
    </xf>
    <xf numFmtId="0" fontId="8" fillId="13" borderId="11" xfId="0" applyFont="1" applyFill="1" applyBorder="1"/>
    <xf numFmtId="10" fontId="11" fillId="13" borderId="12" xfId="2" applyNumberFormat="1" applyFont="1" applyFill="1" applyBorder="1"/>
    <xf numFmtId="0" fontId="8" fillId="0" borderId="22" xfId="0" applyFont="1" applyBorder="1" applyAlignment="1">
      <alignment horizontal="center" wrapText="1"/>
    </xf>
    <xf numFmtId="0" fontId="11" fillId="10" borderId="7" xfId="0" applyFont="1" applyFill="1" applyBorder="1" applyAlignment="1">
      <alignment wrapText="1"/>
    </xf>
    <xf numFmtId="0" fontId="8" fillId="0" borderId="13" xfId="0" applyFont="1" applyBorder="1" applyAlignment="1">
      <alignment horizontal="right" wrapText="1"/>
    </xf>
    <xf numFmtId="164" fontId="8" fillId="7" borderId="15" xfId="0" applyNumberFormat="1" applyFont="1" applyFill="1" applyBorder="1" applyAlignment="1">
      <alignment horizontal="right"/>
    </xf>
    <xf numFmtId="0" fontId="19" fillId="0" borderId="13" xfId="0" applyFont="1" applyFill="1" applyBorder="1" applyAlignment="1">
      <alignment horizontal="right" wrapText="1"/>
    </xf>
    <xf numFmtId="0" fontId="0" fillId="12" borderId="18" xfId="0" applyFill="1" applyBorder="1"/>
    <xf numFmtId="0" fontId="12" fillId="0" borderId="13" xfId="0" applyFont="1" applyBorder="1" applyAlignment="1">
      <alignment horizontal="right"/>
    </xf>
    <xf numFmtId="9" fontId="35" fillId="7" borderId="15" xfId="2" applyFont="1" applyFill="1" applyBorder="1" applyAlignment="1">
      <alignment horizontal="center"/>
    </xf>
    <xf numFmtId="0" fontId="9" fillId="0" borderId="13" xfId="0" applyFont="1" applyBorder="1"/>
    <xf numFmtId="0" fontId="9" fillId="0" borderId="14" xfId="0" applyFont="1" applyBorder="1" applyAlignment="1">
      <alignment horizontal="right"/>
    </xf>
    <xf numFmtId="9" fontId="34" fillId="13" borderId="15" xfId="0" applyNumberFormat="1" applyFont="1" applyFill="1" applyBorder="1"/>
    <xf numFmtId="6" fontId="9" fillId="7" borderId="15" xfId="1" applyNumberFormat="1" applyFont="1" applyFill="1" applyBorder="1"/>
    <xf numFmtId="9" fontId="0" fillId="0" borderId="0" xfId="2" applyFont="1" applyProtection="1">
      <protection hidden="1"/>
    </xf>
    <xf numFmtId="0" fontId="0" fillId="0" borderId="6" xfId="0" applyBorder="1" applyAlignment="1" applyProtection="1">
      <alignment wrapText="1"/>
    </xf>
    <xf numFmtId="0" fontId="0" fillId="0" borderId="1" xfId="0" applyBorder="1" applyAlignment="1" applyProtection="1">
      <alignment horizontal="center"/>
    </xf>
    <xf numFmtId="0" fontId="20" fillId="0" borderId="7" xfId="0" applyFont="1" applyBorder="1" applyAlignment="1" applyProtection="1">
      <alignment horizontal="center" wrapText="1"/>
    </xf>
    <xf numFmtId="0" fontId="0" fillId="5" borderId="7" xfId="0" applyFill="1" applyBorder="1" applyAlignment="1" applyProtection="1">
      <alignment horizontal="center"/>
    </xf>
    <xf numFmtId="0" fontId="0" fillId="5" borderId="8" xfId="0" applyFill="1" applyBorder="1" applyProtection="1"/>
    <xf numFmtId="0" fontId="0" fillId="0" borderId="9" xfId="0" applyBorder="1" applyAlignment="1" applyProtection="1">
      <alignment horizontal="center"/>
    </xf>
    <xf numFmtId="166" fontId="0" fillId="0" borderId="9" xfId="0" applyNumberFormat="1" applyBorder="1" applyAlignment="1" applyProtection="1">
      <alignment horizontal="center"/>
    </xf>
    <xf numFmtId="9" fontId="5" fillId="7" borderId="10" xfId="2" applyFont="1" applyFill="1" applyBorder="1" applyAlignment="1" applyProtection="1">
      <alignment horizontal="center"/>
    </xf>
    <xf numFmtId="0" fontId="0" fillId="0" borderId="0" xfId="0" applyAlignment="1" applyProtection="1">
      <alignment horizontal="center"/>
    </xf>
    <xf numFmtId="0" fontId="11" fillId="4" borderId="1" xfId="0" applyFont="1" applyFill="1" applyBorder="1" applyAlignment="1" applyProtection="1">
      <alignment horizontal="center"/>
      <protection locked="0"/>
    </xf>
    <xf numFmtId="0" fontId="0" fillId="0" borderId="0" xfId="0" applyProtection="1">
      <protection locked="0"/>
    </xf>
    <xf numFmtId="0" fontId="8" fillId="0" borderId="0" xfId="0" applyFont="1" applyProtection="1"/>
    <xf numFmtId="0" fontId="8" fillId="0" borderId="0" xfId="0" applyFont="1" applyAlignment="1" applyProtection="1">
      <alignment horizontal="center"/>
    </xf>
    <xf numFmtId="164" fontId="11" fillId="4" borderId="25" xfId="1" applyNumberFormat="1" applyFont="1" applyFill="1" applyBorder="1" applyProtection="1">
      <protection locked="0"/>
    </xf>
    <xf numFmtId="164" fontId="11" fillId="4" borderId="32" xfId="1" applyNumberFormat="1" applyFont="1" applyFill="1" applyBorder="1" applyProtection="1">
      <protection locked="0"/>
    </xf>
    <xf numFmtId="164" fontId="11" fillId="4" borderId="26" xfId="1" applyNumberFormat="1" applyFont="1" applyFill="1" applyBorder="1" applyProtection="1">
      <protection locked="0"/>
    </xf>
    <xf numFmtId="0" fontId="32" fillId="0" borderId="0" xfId="0" applyFont="1" applyAlignment="1">
      <alignment horizontal="center" wrapText="1"/>
    </xf>
    <xf numFmtId="166" fontId="8" fillId="4" borderId="0" xfId="0" applyNumberFormat="1" applyFont="1" applyFill="1" applyAlignment="1" applyProtection="1">
      <alignment horizontal="center"/>
      <protection locked="0"/>
    </xf>
    <xf numFmtId="1" fontId="30" fillId="4" borderId="0" xfId="1" applyNumberFormat="1" applyFont="1" applyFill="1" applyAlignment="1" applyProtection="1">
      <alignment horizontal="center"/>
      <protection locked="0"/>
    </xf>
    <xf numFmtId="0" fontId="6" fillId="0" borderId="0" xfId="3" applyAlignment="1" applyProtection="1">
      <alignment horizontal="center"/>
      <protection locked="0"/>
    </xf>
    <xf numFmtId="0" fontId="5" fillId="4" borderId="0" xfId="0" applyFont="1" applyFill="1" applyAlignment="1" applyProtection="1">
      <alignment horizontal="center" vertical="center"/>
      <protection locked="0"/>
    </xf>
    <xf numFmtId="0" fontId="36" fillId="0" borderId="0" xfId="0" applyFont="1" applyAlignment="1">
      <alignment horizontal="center" wrapText="1"/>
    </xf>
    <xf numFmtId="166" fontId="8" fillId="4" borderId="0" xfId="0" applyNumberFormat="1" applyFont="1" applyFill="1" applyProtection="1">
      <protection locked="0"/>
    </xf>
    <xf numFmtId="0" fontId="2" fillId="14" borderId="18" xfId="0" applyFont="1" applyFill="1" applyBorder="1"/>
    <xf numFmtId="0" fontId="0" fillId="14" borderId="36" xfId="0" applyFill="1" applyBorder="1"/>
    <xf numFmtId="0" fontId="0" fillId="14" borderId="19" xfId="0" applyFill="1" applyBorder="1"/>
    <xf numFmtId="0" fontId="2" fillId="12" borderId="18" xfId="0" applyFont="1" applyFill="1" applyBorder="1" applyProtection="1">
      <protection locked="0"/>
    </xf>
    <xf numFmtId="0" fontId="0" fillId="4" borderId="36" xfId="0" applyFill="1" applyBorder="1" applyProtection="1">
      <protection locked="0"/>
    </xf>
    <xf numFmtId="0" fontId="0" fillId="4" borderId="19" xfId="0" applyFill="1" applyBorder="1" applyProtection="1">
      <protection locked="0"/>
    </xf>
    <xf numFmtId="0" fontId="19" fillId="4" borderId="19" xfId="0" applyFont="1" applyFill="1" applyBorder="1" applyAlignment="1" applyProtection="1">
      <alignment horizontal="center"/>
      <protection locked="0"/>
    </xf>
    <xf numFmtId="164" fontId="0" fillId="4" borderId="19" xfId="1" applyNumberFormat="1" applyFont="1" applyFill="1" applyBorder="1" applyProtection="1">
      <protection locked="0"/>
    </xf>
    <xf numFmtId="0" fontId="6" fillId="0" borderId="0" xfId="3" applyAlignment="1" applyProtection="1">
      <alignment wrapText="1"/>
      <protection locked="0"/>
    </xf>
    <xf numFmtId="0" fontId="6" fillId="0" borderId="0" xfId="3" applyProtection="1">
      <protection locked="0"/>
    </xf>
    <xf numFmtId="0" fontId="37" fillId="7" borderId="15" xfId="0" applyFont="1" applyFill="1" applyBorder="1" applyAlignment="1" applyProtection="1">
      <alignment horizontal="center" vertical="center"/>
    </xf>
    <xf numFmtId="0" fontId="5" fillId="2" borderId="3" xfId="0" applyFont="1" applyFill="1" applyBorder="1" applyAlignment="1" applyProtection="1">
      <alignment horizontal="center"/>
    </xf>
    <xf numFmtId="0" fontId="5" fillId="2" borderId="4" xfId="0" applyFont="1" applyFill="1" applyBorder="1" applyAlignment="1" applyProtection="1">
      <alignment horizontal="center"/>
    </xf>
    <xf numFmtId="0" fontId="5" fillId="2" borderId="5" xfId="0" applyFont="1" applyFill="1" applyBorder="1" applyAlignment="1" applyProtection="1">
      <alignment horizontal="center"/>
    </xf>
    <xf numFmtId="0" fontId="5" fillId="0" borderId="13" xfId="0" applyFont="1" applyBorder="1" applyAlignment="1" applyProtection="1">
      <alignment horizontal="right" indent="1"/>
    </xf>
    <xf numFmtId="0" fontId="5" fillId="0" borderId="14" xfId="0" applyFont="1" applyBorder="1" applyAlignment="1" applyProtection="1">
      <alignment horizontal="right" indent="1"/>
    </xf>
    <xf numFmtId="0" fontId="21" fillId="0" borderId="0" xfId="0" applyFont="1" applyBorder="1" applyAlignment="1" applyProtection="1">
      <alignment horizontal="left" wrapText="1"/>
    </xf>
    <xf numFmtId="0" fontId="19" fillId="0" borderId="11" xfId="0" applyFont="1" applyFill="1" applyBorder="1" applyAlignment="1" applyProtection="1">
      <alignment horizontal="center"/>
    </xf>
    <xf numFmtId="0" fontId="19" fillId="0" borderId="2" xfId="0" applyFont="1" applyFill="1" applyBorder="1" applyAlignment="1" applyProtection="1">
      <alignment horizontal="center"/>
    </xf>
    <xf numFmtId="0" fontId="19" fillId="0" borderId="12" xfId="0" applyFont="1" applyFill="1" applyBorder="1" applyAlignment="1" applyProtection="1">
      <alignment horizontal="center"/>
    </xf>
    <xf numFmtId="0" fontId="22" fillId="0" borderId="0" xfId="3" applyFont="1" applyAlignment="1" applyProtection="1">
      <alignment horizontal="left"/>
    </xf>
    <xf numFmtId="0" fontId="26" fillId="0" borderId="0" xfId="0" applyFont="1" applyAlignment="1" applyProtection="1">
      <alignment horizontal="left" vertical="top" wrapText="1"/>
    </xf>
    <xf numFmtId="0" fontId="22" fillId="0" borderId="0" xfId="3" applyFont="1" applyAlignment="1" applyProtection="1">
      <alignment horizontal="center"/>
      <protection locked="0"/>
    </xf>
    <xf numFmtId="0" fontId="23" fillId="0" borderId="0" xfId="3" applyFont="1" applyAlignment="1" applyProtection="1">
      <alignment horizontal="center"/>
      <protection locked="0"/>
    </xf>
    <xf numFmtId="0" fontId="7" fillId="0" borderId="0" xfId="0" applyFont="1" applyAlignment="1" applyProtection="1">
      <alignment horizontal="right"/>
    </xf>
    <xf numFmtId="0" fontId="14" fillId="8" borderId="0" xfId="0" applyFont="1" applyFill="1" applyAlignment="1" applyProtection="1">
      <alignment horizontal="center"/>
      <protection locked="0"/>
    </xf>
    <xf numFmtId="0" fontId="0" fillId="0" borderId="0" xfId="0" applyAlignment="1" applyProtection="1">
      <alignment horizontal="justify" vertical="justify" wrapText="1"/>
    </xf>
    <xf numFmtId="0" fontId="10" fillId="2" borderId="3" xfId="0" applyFont="1" applyFill="1" applyBorder="1" applyAlignment="1">
      <alignment horizontal="center"/>
    </xf>
    <xf numFmtId="0" fontId="10" fillId="2" borderId="4" xfId="0" applyFont="1" applyFill="1" applyBorder="1" applyAlignment="1">
      <alignment horizontal="center"/>
    </xf>
    <xf numFmtId="0" fontId="10" fillId="2" borderId="5" xfId="0" applyFont="1" applyFill="1" applyBorder="1" applyAlignment="1">
      <alignment horizontal="center"/>
    </xf>
    <xf numFmtId="0" fontId="0" fillId="0" borderId="0" xfId="0" applyAlignment="1">
      <alignment horizontal="left" vertical="top" wrapText="1"/>
    </xf>
    <xf numFmtId="0" fontId="0" fillId="0" borderId="0" xfId="0" applyAlignment="1">
      <alignment horizontal="left" wrapText="1"/>
    </xf>
    <xf numFmtId="0" fontId="29" fillId="0" borderId="0" xfId="0" applyFont="1" applyAlignment="1">
      <alignment horizontal="center"/>
    </xf>
    <xf numFmtId="0" fontId="5" fillId="2" borderId="0" xfId="0" applyFont="1" applyFill="1" applyAlignment="1">
      <alignment horizontal="center"/>
    </xf>
    <xf numFmtId="0" fontId="7" fillId="0" borderId="0" xfId="0" applyFont="1" applyAlignment="1">
      <alignment horizontal="right" vertical="top" wrapText="1"/>
    </xf>
    <xf numFmtId="0" fontId="7" fillId="7" borderId="35" xfId="0" applyFont="1" applyFill="1" applyBorder="1" applyAlignment="1">
      <alignment horizontal="center" wrapText="1"/>
    </xf>
    <xf numFmtId="0" fontId="7" fillId="7" borderId="17" xfId="0" applyFont="1" applyFill="1" applyBorder="1" applyAlignment="1">
      <alignment horizontal="center" wrapText="1"/>
    </xf>
    <xf numFmtId="0" fontId="12" fillId="2" borderId="0" xfId="0" applyFont="1" applyFill="1" applyAlignment="1">
      <alignment horizontal="center"/>
    </xf>
    <xf numFmtId="0" fontId="25" fillId="0" borderId="0" xfId="0" applyFont="1" applyAlignment="1">
      <alignment horizontal="justify" wrapText="1"/>
    </xf>
    <xf numFmtId="0" fontId="2" fillId="0" borderId="0" xfId="0" applyFont="1" applyAlignment="1">
      <alignment horizontal="left" wrapText="1"/>
    </xf>
    <xf numFmtId="0" fontId="2" fillId="0" borderId="0" xfId="0" applyFont="1" applyAlignment="1">
      <alignment horizontal="right" vertical="top" wrapText="1"/>
    </xf>
    <xf numFmtId="0" fontId="0" fillId="0" borderId="0" xfId="0" applyAlignment="1">
      <alignment horizontal="justify" vertical="center" wrapText="1"/>
    </xf>
    <xf numFmtId="0" fontId="9" fillId="2" borderId="16" xfId="0" applyFont="1" applyFill="1" applyBorder="1" applyAlignment="1">
      <alignment horizontal="center"/>
    </xf>
    <xf numFmtId="0" fontId="9" fillId="2" borderId="17" xfId="0" applyFont="1" applyFill="1" applyBorder="1" applyAlignment="1">
      <alignment horizontal="center"/>
    </xf>
    <xf numFmtId="0" fontId="8" fillId="2" borderId="18" xfId="0" applyFont="1" applyFill="1" applyBorder="1" applyAlignment="1">
      <alignment horizontal="center"/>
    </xf>
    <xf numFmtId="0" fontId="8" fillId="2" borderId="19" xfId="0" applyFont="1" applyFill="1" applyBorder="1" applyAlignment="1">
      <alignment horizontal="center"/>
    </xf>
    <xf numFmtId="0" fontId="19" fillId="0" borderId="18" xfId="0" applyFont="1" applyBorder="1" applyAlignment="1">
      <alignment horizontal="center"/>
    </xf>
    <xf numFmtId="0" fontId="19" fillId="0" borderId="19" xfId="0" applyFont="1" applyBorder="1" applyAlignment="1">
      <alignment horizontal="center"/>
    </xf>
  </cellXfs>
  <cellStyles count="4">
    <cellStyle name="Currency" xfId="1" builtinId="4"/>
    <cellStyle name="Hyperlink" xfId="3" builtinId="8"/>
    <cellStyle name="Normal" xfId="0" builtinId="0"/>
    <cellStyle name="Percent" xfId="2" builtinId="5"/>
  </cellStyles>
  <dxfs count="7">
    <dxf>
      <font>
        <color rgb="FF00B050"/>
      </font>
      <fill>
        <patternFill patternType="solid">
          <bgColor theme="5" tint="0.59996337778862885"/>
        </patternFill>
      </fill>
    </dxf>
    <dxf>
      <fill>
        <patternFill>
          <bgColor rgb="FFFF0000"/>
        </patternFill>
      </fill>
    </dxf>
    <dxf>
      <protection locked="1" hidden="0"/>
    </dxf>
    <dxf>
      <protection locked="1" hidden="0"/>
    </dxf>
    <dxf>
      <protection locked="1" hidden="0"/>
    </dxf>
    <dxf>
      <font>
        <color rgb="FFC00000"/>
      </font>
      <fill>
        <patternFill>
          <bgColor theme="7" tint="0.59996337778862885"/>
        </patternFill>
      </fill>
    </dxf>
    <dxf>
      <font>
        <color rgb="FF00B050"/>
      </font>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97DD431-0BC5-476F-BC45-695D68A88867}" name="Table14" displayName="Table14" ref="A31:A33" totalsRowShown="0" headerRowDxfId="4" dataDxfId="3">
  <autoFilter ref="A31:A33" xr:uid="{297DD431-0BC5-476F-BC45-695D68A88867}"/>
  <tableColumns count="1">
    <tableColumn id="1" xr3:uid="{2EFF0BD3-B1E5-4121-9446-2276AACD6CB4}" name="Home Based Child Care" dataDxfId="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1E73737-4046-426E-A0D3-5A2C0DACA330}" name="Table4" displayName="Table4" ref="A35:A39" totalsRowShown="0">
  <autoFilter ref="A35:A39" xr:uid="{41E73737-4046-426E-A0D3-5A2C0DACA330}"/>
  <tableColumns count="1">
    <tableColumn id="1" xr3:uid="{71D5ABB0-CBF0-48F7-8398-16DA7382DDD7}" name="Column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nccrra.org/about/sdasearch" TargetMode="External"/><Relationship Id="rId1" Type="http://schemas.openxmlformats.org/officeDocument/2006/relationships/hyperlink" Target="https://www.dhs.state.il.us/page.aspx?item=3035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3.bin"/><Relationship Id="rId1" Type="http://schemas.openxmlformats.org/officeDocument/2006/relationships/hyperlink" Target="https://svi.cdc.gov/map.html" TargetMode="Externa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svi.cdc.gov/map.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ilgateways.com/docman-docs/financial-opportunities/covid-19-relief/sgcc-grant/2209-sgcc-budget-worksheet/file" TargetMode="External"/><Relationship Id="rId2" Type="http://schemas.openxmlformats.org/officeDocument/2006/relationships/hyperlink" Target="https://www.ilgateways.com/docman-docs/financial-opportunities/covid-19-relief/sgcc-grant/2211-sgcc-preparing-to-apply-tipsheet/file" TargetMode="External"/><Relationship Id="rId1" Type="http://schemas.openxmlformats.org/officeDocument/2006/relationships/hyperlink" Target="https://cscce.berkeley.edu/publications/report/creating-better-child-care-jobs-model-work-standards/" TargetMode="External"/><Relationship Id="rId5" Type="http://schemas.openxmlformats.org/officeDocument/2006/relationships/printerSettings" Target="../printerSettings/printerSettings6.bin"/><Relationship Id="rId4" Type="http://schemas.openxmlformats.org/officeDocument/2006/relationships/hyperlink" Target="https://www.atsdr.cdc.gov/placeandhealth/svi/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AF63F-4E4E-4B91-995E-7E47E5699C8C}">
  <sheetPr>
    <tabColor rgb="FFFF0000"/>
  </sheetPr>
  <dimension ref="A1:E16"/>
  <sheetViews>
    <sheetView zoomScale="130" zoomScaleNormal="130" workbookViewId="0">
      <selection activeCell="C10" sqref="C10:D10"/>
    </sheetView>
  </sheetViews>
  <sheetFormatPr defaultRowHeight="14.5" x14ac:dyDescent="0.35"/>
  <cols>
    <col min="1" max="1" width="27.1796875" customWidth="1"/>
    <col min="2" max="3" width="15.6328125" style="1" customWidth="1"/>
    <col min="4" max="4" width="29.26953125" style="1" customWidth="1"/>
  </cols>
  <sheetData>
    <row r="1" spans="1:5" ht="23.5" x14ac:dyDescent="0.55000000000000004">
      <c r="A1" s="109" t="s">
        <v>79</v>
      </c>
      <c r="B1" s="110"/>
      <c r="C1" s="110"/>
      <c r="D1" s="111"/>
    </row>
    <row r="2" spans="1:5" ht="15.5" x14ac:dyDescent="0.35">
      <c r="A2" s="115" t="s">
        <v>62</v>
      </c>
      <c r="B2" s="116"/>
      <c r="C2" s="116"/>
      <c r="D2" s="117"/>
    </row>
    <row r="3" spans="1:5" ht="59" x14ac:dyDescent="0.45">
      <c r="A3" s="75" t="s">
        <v>42</v>
      </c>
      <c r="B3" s="76" t="s">
        <v>57</v>
      </c>
      <c r="C3" s="84">
        <v>0</v>
      </c>
      <c r="D3" s="77" t="s">
        <v>67</v>
      </c>
    </row>
    <row r="4" spans="1:5" ht="30" x14ac:dyDescent="0.45">
      <c r="A4" s="75" t="s">
        <v>43</v>
      </c>
      <c r="B4" s="76" t="s">
        <v>58</v>
      </c>
      <c r="C4" s="84">
        <v>0</v>
      </c>
      <c r="D4" s="78"/>
    </row>
    <row r="5" spans="1:5" ht="24" thickBot="1" x14ac:dyDescent="0.6">
      <c r="A5" s="79"/>
      <c r="B5" s="80" t="s">
        <v>59</v>
      </c>
      <c r="C5" s="81" t="e">
        <f>C3/C4</f>
        <v>#DIV/0!</v>
      </c>
      <c r="D5" s="82" t="e">
        <f>C5</f>
        <v>#DIV/0!</v>
      </c>
    </row>
    <row r="6" spans="1:5" ht="45" customHeight="1" x14ac:dyDescent="0.35">
      <c r="A6" s="114" t="s">
        <v>61</v>
      </c>
      <c r="B6" s="114"/>
      <c r="C6" s="114"/>
      <c r="D6" s="114"/>
    </row>
    <row r="7" spans="1:5" ht="15" thickBot="1" x14ac:dyDescent="0.4">
      <c r="A7" s="41"/>
      <c r="B7" s="83"/>
      <c r="C7" s="83"/>
      <c r="D7" s="83"/>
    </row>
    <row r="8" spans="1:5" ht="24" thickBot="1" x14ac:dyDescent="0.6">
      <c r="A8" s="112" t="s">
        <v>44</v>
      </c>
      <c r="B8" s="113"/>
      <c r="C8" s="108" t="e">
        <f>IF(D5&gt;0.0951,"Yes","No")</f>
        <v>#DIV/0!</v>
      </c>
      <c r="D8" s="83"/>
    </row>
    <row r="9" spans="1:5" x14ac:dyDescent="0.35">
      <c r="A9" s="41"/>
      <c r="B9" s="83"/>
      <c r="C9" s="83"/>
      <c r="D9" s="83"/>
    </row>
    <row r="10" spans="1:5" s="17" customFormat="1" ht="18.5" x14ac:dyDescent="0.45">
      <c r="A10" s="86" t="s">
        <v>80</v>
      </c>
      <c r="B10" s="87"/>
      <c r="C10" s="120" t="s">
        <v>106</v>
      </c>
      <c r="D10" s="120"/>
      <c r="E10" s="55"/>
    </row>
    <row r="11" spans="1:5" x14ac:dyDescent="0.35">
      <c r="A11" s="118"/>
      <c r="B11" s="118"/>
      <c r="C11" s="83"/>
      <c r="D11" s="83"/>
    </row>
    <row r="12" spans="1:5" ht="18.5" x14ac:dyDescent="0.45">
      <c r="A12" s="41"/>
      <c r="B12" s="83"/>
      <c r="C12" s="121" t="s">
        <v>107</v>
      </c>
      <c r="D12" s="121"/>
    </row>
    <row r="13" spans="1:5" ht="15.5" x14ac:dyDescent="0.35">
      <c r="A13" s="122" t="s">
        <v>81</v>
      </c>
      <c r="B13" s="122"/>
      <c r="C13" s="123"/>
      <c r="D13" s="123"/>
    </row>
    <row r="14" spans="1:5" ht="56.5" customHeight="1" x14ac:dyDescent="0.35">
      <c r="A14" s="124" t="s">
        <v>101</v>
      </c>
      <c r="B14" s="124"/>
      <c r="C14" s="124"/>
      <c r="D14" s="124"/>
    </row>
    <row r="15" spans="1:5" x14ac:dyDescent="0.35">
      <c r="A15" s="41"/>
      <c r="B15" s="83"/>
      <c r="C15" s="83"/>
      <c r="D15" s="83"/>
    </row>
    <row r="16" spans="1:5" ht="44" customHeight="1" x14ac:dyDescent="0.35">
      <c r="A16" s="119" t="s">
        <v>87</v>
      </c>
      <c r="B16" s="119"/>
      <c r="C16" s="119"/>
      <c r="D16" s="119"/>
    </row>
  </sheetData>
  <sheetProtection algorithmName="SHA-512" hashValue="Yf/40Zw7oB6BTo6pxb4p+cjcVHqmo+q3pvJejdEzREZiB6sVzDHVMC7+lIIAt7SxjywGJc0Rhzst1DkgOoPUrA==" saltValue="67TxT+xKsfwuWBRfWWtGWA==" spinCount="100000" sheet="1" objects="1" scenarios="1" selectLockedCells="1"/>
  <mergeCells count="11">
    <mergeCell ref="A16:D16"/>
    <mergeCell ref="C10:D10"/>
    <mergeCell ref="C12:D12"/>
    <mergeCell ref="A13:B13"/>
    <mergeCell ref="C13:D13"/>
    <mergeCell ref="A14:D14"/>
    <mergeCell ref="A1:D1"/>
    <mergeCell ref="A8:B8"/>
    <mergeCell ref="A6:D6"/>
    <mergeCell ref="A2:D2"/>
    <mergeCell ref="A11:B11"/>
  </mergeCells>
  <conditionalFormatting sqref="C8">
    <cfRule type="expression" dxfId="6" priority="1">
      <formula>$D$5&gt;0.0951</formula>
    </cfRule>
  </conditionalFormatting>
  <hyperlinks>
    <hyperlink ref="C10:D10" r:id="rId1" display="For more information about CCAP, click HERE." xr:uid="{8F9B2EC8-254E-41F4-A92F-05C58A68C648}"/>
    <hyperlink ref="C12:D12" r:id="rId2" display="Locate your number HERE." xr:uid="{7ECF32CC-E2A2-468B-8CD1-3F2612A98059}"/>
  </hyperlinks>
  <pageMargins left="0.7" right="0.7" top="0.75" bottom="0.75" header="0.3" footer="0.3"/>
  <pageSetup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CC3D1-A1DC-4D29-A236-E005C18D190B}">
  <sheetPr>
    <tabColor rgb="FFC00000"/>
  </sheetPr>
  <dimension ref="A1:C17"/>
  <sheetViews>
    <sheetView zoomScale="120" zoomScaleNormal="120" workbookViewId="0">
      <selection activeCell="B9" sqref="B9"/>
    </sheetView>
  </sheetViews>
  <sheetFormatPr defaultRowHeight="14.5" x14ac:dyDescent="0.35"/>
  <cols>
    <col min="1" max="1" width="54.26953125" customWidth="1"/>
    <col min="2" max="3" width="25.6328125" customWidth="1"/>
  </cols>
  <sheetData>
    <row r="1" spans="1:3" ht="33.5" x14ac:dyDescent="0.75">
      <c r="A1" s="125" t="s">
        <v>19</v>
      </c>
      <c r="B1" s="126"/>
      <c r="C1" s="127"/>
    </row>
    <row r="2" spans="1:3" ht="57" customHeight="1" thickBot="1" x14ac:dyDescent="0.5">
      <c r="A2" s="26" t="s">
        <v>78</v>
      </c>
      <c r="B2" s="62" t="s">
        <v>99</v>
      </c>
      <c r="C2" s="63"/>
    </row>
    <row r="3" spans="1:3" s="4" customFormat="1" ht="23.5" x14ac:dyDescent="0.55000000000000004">
      <c r="A3" s="27" t="s">
        <v>66</v>
      </c>
      <c r="B3" s="25" t="s">
        <v>24</v>
      </c>
      <c r="C3" s="28" t="s">
        <v>23</v>
      </c>
    </row>
    <row r="4" spans="1:3" ht="18.5" x14ac:dyDescent="0.45">
      <c r="A4" s="29" t="s">
        <v>20</v>
      </c>
      <c r="B4" s="88">
        <v>0</v>
      </c>
      <c r="C4" s="30" t="e">
        <f>B4/B10</f>
        <v>#DIV/0!</v>
      </c>
    </row>
    <row r="5" spans="1:3" ht="18.5" x14ac:dyDescent="0.45">
      <c r="A5" s="60" t="s">
        <v>86</v>
      </c>
      <c r="B5" s="88">
        <v>0</v>
      </c>
      <c r="C5" s="61" t="e">
        <f>B5/B10</f>
        <v>#DIV/0!</v>
      </c>
    </row>
    <row r="6" spans="1:3" ht="18.5" x14ac:dyDescent="0.45">
      <c r="A6" s="60" t="s">
        <v>93</v>
      </c>
      <c r="B6" s="88">
        <v>0</v>
      </c>
      <c r="C6" s="61" t="e">
        <f>B6/B10</f>
        <v>#DIV/0!</v>
      </c>
    </row>
    <row r="7" spans="1:3" ht="18.5" x14ac:dyDescent="0.45">
      <c r="A7" s="29" t="s">
        <v>21</v>
      </c>
      <c r="B7" s="88">
        <v>0</v>
      </c>
      <c r="C7" s="30" t="e">
        <f>B7/B10</f>
        <v>#DIV/0!</v>
      </c>
    </row>
    <row r="8" spans="1:3" ht="18.5" x14ac:dyDescent="0.45">
      <c r="A8" s="37" t="s">
        <v>22</v>
      </c>
      <c r="B8" s="89">
        <v>0</v>
      </c>
      <c r="C8" s="38" t="e">
        <f>B8/B10</f>
        <v>#DIV/0!</v>
      </c>
    </row>
    <row r="9" spans="1:3" ht="19" thickBot="1" x14ac:dyDescent="0.5">
      <c r="A9" s="31" t="s">
        <v>68</v>
      </c>
      <c r="B9" s="90">
        <v>0</v>
      </c>
      <c r="C9" s="32" t="e">
        <f>B9/B10</f>
        <v>#DIV/0!</v>
      </c>
    </row>
    <row r="10" spans="1:3" ht="26.5" thickBot="1" x14ac:dyDescent="0.65">
      <c r="A10" s="14" t="s">
        <v>25</v>
      </c>
      <c r="B10" s="35">
        <f>SUM(B4:B9)</f>
        <v>0</v>
      </c>
      <c r="C10" s="36" t="e">
        <f>SUM(C4:C9)</f>
        <v>#DIV/0!</v>
      </c>
    </row>
    <row r="11" spans="1:3" ht="15" thickBot="1" x14ac:dyDescent="0.4"/>
    <row r="12" spans="1:3" ht="21.5" thickBot="1" x14ac:dyDescent="0.55000000000000004">
      <c r="A12" s="70"/>
      <c r="B12" s="71" t="s">
        <v>100</v>
      </c>
      <c r="C12" s="72" t="e">
        <f>C5+C6</f>
        <v>#DIV/0!</v>
      </c>
    </row>
    <row r="14" spans="1:3" ht="43.5" customHeight="1" x14ac:dyDescent="0.35">
      <c r="A14" s="128" t="s">
        <v>88</v>
      </c>
      <c r="B14" s="128"/>
      <c r="C14" s="128"/>
    </row>
    <row r="15" spans="1:3" x14ac:dyDescent="0.35">
      <c r="A15" t="s">
        <v>97</v>
      </c>
    </row>
    <row r="17" spans="1:3" ht="32" customHeight="1" x14ac:dyDescent="0.35">
      <c r="A17" s="129" t="s">
        <v>98</v>
      </c>
      <c r="B17" s="129"/>
      <c r="C17" s="129"/>
    </row>
  </sheetData>
  <sheetProtection algorithmName="SHA-512" hashValue="KTJ+TqDBW60fq8IG1356ziIIZ2j6mBthQXMHU8VwV4Kef41K6+nvV5Bz7/zr4ZutRun4zMhHyKJv6pRBXJ6ytQ==" saltValue="tafMWOfUdKQF3+XDLo38qQ==" spinCount="100000" sheet="1" objects="1" scenarios="1" selectLockedCells="1"/>
  <mergeCells count="3">
    <mergeCell ref="A1:C1"/>
    <mergeCell ref="A14:C14"/>
    <mergeCell ref="A17:C17"/>
  </mergeCells>
  <conditionalFormatting sqref="C12">
    <cfRule type="expression" dxfId="5" priority="1">
      <formula>$C$12&gt;0.5044</formula>
    </cfRule>
  </conditionalFormatting>
  <pageMargins left="0.7" right="0.7" top="0.75" bottom="0.75" header="0.3" footer="0.3"/>
  <pageSetup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D1D67-CD35-4249-8DFB-C0BA1F4A08EB}">
  <sheetPr>
    <tabColor rgb="FFFFC000"/>
  </sheetPr>
  <dimension ref="A1:D39"/>
  <sheetViews>
    <sheetView zoomScale="140" zoomScaleNormal="140" workbookViewId="0">
      <selection activeCell="B7" sqref="B7"/>
    </sheetView>
  </sheetViews>
  <sheetFormatPr defaultColWidth="15.6328125" defaultRowHeight="14.5" x14ac:dyDescent="0.35"/>
  <cols>
    <col min="1" max="1" width="34.26953125" customWidth="1"/>
    <col min="2" max="2" width="24.81640625" customWidth="1"/>
    <col min="3" max="4" width="18.6328125" customWidth="1"/>
  </cols>
  <sheetData>
    <row r="1" spans="1:4" ht="23.5" x14ac:dyDescent="0.55000000000000004">
      <c r="A1" s="131" t="s">
        <v>92</v>
      </c>
      <c r="B1" s="131"/>
      <c r="C1" s="131"/>
      <c r="D1" s="131"/>
    </row>
    <row r="2" spans="1:4" ht="15.5" x14ac:dyDescent="0.35">
      <c r="A2" s="56" t="s">
        <v>45</v>
      </c>
    </row>
    <row r="3" spans="1:4" x14ac:dyDescent="0.35">
      <c r="A3" s="2"/>
    </row>
    <row r="4" spans="1:4" x14ac:dyDescent="0.35">
      <c r="A4" s="2"/>
      <c r="B4" s="91" t="s">
        <v>91</v>
      </c>
    </row>
    <row r="5" spans="1:4" ht="18.5" x14ac:dyDescent="0.45">
      <c r="A5" s="9" t="s">
        <v>38</v>
      </c>
      <c r="B5" s="92">
        <v>0.49</v>
      </c>
      <c r="C5" s="94" t="s">
        <v>39</v>
      </c>
    </row>
    <row r="6" spans="1:4" x14ac:dyDescent="0.35">
      <c r="A6" s="42"/>
    </row>
    <row r="7" spans="1:4" ht="35" customHeight="1" x14ac:dyDescent="0.45">
      <c r="A7" s="40" t="s">
        <v>74</v>
      </c>
      <c r="B7" s="93" t="s">
        <v>49</v>
      </c>
      <c r="C7" s="130" t="s">
        <v>94</v>
      </c>
      <c r="D7" s="130"/>
    </row>
    <row r="8" spans="1:4" ht="35" hidden="1" customHeight="1" x14ac:dyDescent="0.45">
      <c r="A8" s="40"/>
      <c r="B8" s="43"/>
      <c r="C8" s="45">
        <f>IF(B5&lt;0.5,B14,IF(B5&lt;0.75,C14,D14))</f>
        <v>2500</v>
      </c>
      <c r="D8" s="45"/>
    </row>
    <row r="9" spans="1:4" ht="35" hidden="1" customHeight="1" x14ac:dyDescent="0.45">
      <c r="A9" s="40"/>
      <c r="B9" s="43"/>
      <c r="C9" s="45">
        <f>IF(B5&lt;0.5,B15,IF(B5&lt;0.75,C15,D15))</f>
        <v>3750</v>
      </c>
      <c r="D9" s="45"/>
    </row>
    <row r="10" spans="1:4" ht="35" customHeight="1" x14ac:dyDescent="0.5">
      <c r="A10" s="40" t="s">
        <v>73</v>
      </c>
      <c r="B10" s="44">
        <f>IF(B7="Family Child Care Home",C8,C9)</f>
        <v>2500</v>
      </c>
    </row>
    <row r="11" spans="1:4" ht="35" customHeight="1" x14ac:dyDescent="0.35">
      <c r="A11" s="2"/>
      <c r="B11" s="39"/>
    </row>
    <row r="12" spans="1:4" x14ac:dyDescent="0.35">
      <c r="A12" t="s">
        <v>48</v>
      </c>
      <c r="B12" s="10" t="s">
        <v>102</v>
      </c>
    </row>
    <row r="13" spans="1:4" x14ac:dyDescent="0.35">
      <c r="B13" s="13" t="s">
        <v>52</v>
      </c>
      <c r="C13" s="13" t="s">
        <v>53</v>
      </c>
      <c r="D13" s="13" t="s">
        <v>54</v>
      </c>
    </row>
    <row r="14" spans="1:4" x14ac:dyDescent="0.35">
      <c r="A14" s="12" t="s">
        <v>49</v>
      </c>
      <c r="B14" s="10">
        <v>2500</v>
      </c>
      <c r="C14" s="10">
        <v>2750</v>
      </c>
      <c r="D14" s="10">
        <v>2875</v>
      </c>
    </row>
    <row r="15" spans="1:4" x14ac:dyDescent="0.35">
      <c r="A15" s="12" t="s">
        <v>50</v>
      </c>
      <c r="B15" s="10">
        <v>3750</v>
      </c>
      <c r="C15" s="10">
        <v>4125</v>
      </c>
      <c r="D15" s="10">
        <v>4312</v>
      </c>
    </row>
    <row r="17" spans="1:4" x14ac:dyDescent="0.35">
      <c r="A17" s="2"/>
      <c r="B17" s="11"/>
    </row>
    <row r="18" spans="1:4" ht="31.5" customHeight="1" x14ac:dyDescent="0.35">
      <c r="A18" s="132" t="s">
        <v>46</v>
      </c>
      <c r="B18" s="132"/>
      <c r="C18" s="132"/>
      <c r="D18" s="95">
        <v>5</v>
      </c>
    </row>
    <row r="29" spans="1:4" ht="76.5" customHeight="1" x14ac:dyDescent="0.35"/>
    <row r="31" spans="1:4" hidden="1" x14ac:dyDescent="0.35">
      <c r="A31" s="41" t="s">
        <v>72</v>
      </c>
    </row>
    <row r="32" spans="1:4" hidden="1" x14ac:dyDescent="0.35">
      <c r="A32" s="41" t="s">
        <v>49</v>
      </c>
    </row>
    <row r="33" spans="1:1" hidden="1" x14ac:dyDescent="0.35">
      <c r="A33" s="41" t="s">
        <v>50</v>
      </c>
    </row>
    <row r="34" spans="1:1" hidden="1" x14ac:dyDescent="0.35"/>
    <row r="35" spans="1:1" hidden="1" x14ac:dyDescent="0.35">
      <c r="A35" t="s">
        <v>77</v>
      </c>
    </row>
    <row r="36" spans="1:1" hidden="1" x14ac:dyDescent="0.35">
      <c r="A36" t="s">
        <v>75</v>
      </c>
    </row>
    <row r="37" spans="1:1" hidden="1" x14ac:dyDescent="0.35">
      <c r="A37" t="s">
        <v>49</v>
      </c>
    </row>
    <row r="38" spans="1:1" hidden="1" x14ac:dyDescent="0.35">
      <c r="A38" t="s">
        <v>50</v>
      </c>
    </row>
    <row r="39" spans="1:1" hidden="1" x14ac:dyDescent="0.35">
      <c r="A39" t="s">
        <v>76</v>
      </c>
    </row>
  </sheetData>
  <sheetProtection algorithmName="SHA-512" hashValue="iyQuGwLeaPu9poYAqgAbASej7J84luchX0F7ZaUET2zLqb3VupyNbm5D6DxG+7kfjNwjoWSSl2RO28yDcpUsjg==" saltValue="ZZVcnzKHorrRFQp4+xIiEw==" spinCount="100000" sheet="1" objects="1" scenarios="1" selectLockedCells="1"/>
  <mergeCells count="3">
    <mergeCell ref="C7:D7"/>
    <mergeCell ref="A1:D1"/>
    <mergeCell ref="A18:C18"/>
  </mergeCells>
  <dataValidations count="1">
    <dataValidation type="list" allowBlank="1" showInputMessage="1" showErrorMessage="1" sqref="B7:B9" xr:uid="{6E988A36-BC34-4B9E-A3A8-9E9D09AEB9B0}">
      <formula1>$A$32:$A$33</formula1>
    </dataValidation>
  </dataValidations>
  <hyperlinks>
    <hyperlink ref="C5" r:id="rId1" xr:uid="{D8F203CF-2FA1-4F70-A266-42A8A333BE12}"/>
  </hyperlinks>
  <pageMargins left="0.5" right="0.5" top="0.75" bottom="0.75" header="0.3" footer="0.3"/>
  <pageSetup orientation="portrait" horizontalDpi="1200" verticalDpi="1200" r:id="rId2"/>
  <tableParts count="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BF61-A837-46A8-90A8-98E1688E6A30}">
  <sheetPr>
    <tabColor rgb="FF92D050"/>
    <pageSetUpPr fitToPage="1"/>
  </sheetPr>
  <dimension ref="A1:D51"/>
  <sheetViews>
    <sheetView zoomScale="120" zoomScaleNormal="120" workbookViewId="0">
      <selection activeCell="B10" sqref="B10"/>
    </sheetView>
  </sheetViews>
  <sheetFormatPr defaultColWidth="15.6328125" defaultRowHeight="14.5" x14ac:dyDescent="0.35"/>
  <cols>
    <col min="1" max="1" width="29.7265625" style="12" customWidth="1"/>
    <col min="2" max="4" width="18.6328125" customWidth="1"/>
  </cols>
  <sheetData>
    <row r="1" spans="1:4" ht="26" x14ac:dyDescent="0.6">
      <c r="A1" s="135" t="s">
        <v>89</v>
      </c>
      <c r="B1" s="135"/>
      <c r="C1" s="135"/>
      <c r="D1" s="135"/>
    </row>
    <row r="2" spans="1:4" x14ac:dyDescent="0.35">
      <c r="A2" s="12" t="s">
        <v>45</v>
      </c>
    </row>
    <row r="3" spans="1:4" ht="54.5" customHeight="1" x14ac:dyDescent="0.35">
      <c r="A3" s="136" t="s">
        <v>37</v>
      </c>
      <c r="B3" s="136"/>
      <c r="C3" s="136"/>
    </row>
    <row r="4" spans="1:4" x14ac:dyDescent="0.35">
      <c r="A4" s="8"/>
      <c r="B4" s="96" t="s">
        <v>91</v>
      </c>
    </row>
    <row r="5" spans="1:4" ht="18.5" x14ac:dyDescent="0.45">
      <c r="A5" s="9" t="s">
        <v>38</v>
      </c>
      <c r="B5" s="97">
        <v>0.49</v>
      </c>
      <c r="C5" s="94" t="s">
        <v>39</v>
      </c>
    </row>
    <row r="6" spans="1:4" ht="15" thickBot="1" x14ac:dyDescent="0.4">
      <c r="A6" s="8"/>
    </row>
    <row r="7" spans="1:4" ht="35" customHeight="1" x14ac:dyDescent="0.35">
      <c r="A7" s="58" t="s">
        <v>90</v>
      </c>
      <c r="B7" s="133" t="s">
        <v>47</v>
      </c>
      <c r="C7" s="134"/>
    </row>
    <row r="8" spans="1:4" x14ac:dyDescent="0.35">
      <c r="A8" s="22" t="s">
        <v>35</v>
      </c>
      <c r="B8" s="50" t="s">
        <v>36</v>
      </c>
      <c r="C8" s="51" t="s">
        <v>83</v>
      </c>
    </row>
    <row r="9" spans="1:4" x14ac:dyDescent="0.35">
      <c r="A9" s="98" t="s">
        <v>105</v>
      </c>
      <c r="B9" s="99">
        <v>1</v>
      </c>
      <c r="C9" s="100"/>
    </row>
    <row r="10" spans="1:4" x14ac:dyDescent="0.35">
      <c r="A10" s="101"/>
      <c r="B10" s="102">
        <v>0</v>
      </c>
      <c r="C10" s="103"/>
    </row>
    <row r="11" spans="1:4" x14ac:dyDescent="0.35">
      <c r="A11" s="101"/>
      <c r="B11" s="102"/>
      <c r="C11" s="103"/>
    </row>
    <row r="12" spans="1:4" x14ac:dyDescent="0.35">
      <c r="A12" s="101"/>
      <c r="B12" s="102"/>
      <c r="C12" s="103"/>
    </row>
    <row r="13" spans="1:4" x14ac:dyDescent="0.35">
      <c r="A13" s="101"/>
      <c r="B13" s="102"/>
      <c r="C13" s="103"/>
    </row>
    <row r="14" spans="1:4" x14ac:dyDescent="0.35">
      <c r="A14" s="101"/>
      <c r="B14" s="102"/>
      <c r="C14" s="103"/>
    </row>
    <row r="15" spans="1:4" x14ac:dyDescent="0.35">
      <c r="A15" s="101"/>
      <c r="B15" s="102"/>
      <c r="C15" s="103"/>
    </row>
    <row r="16" spans="1:4" x14ac:dyDescent="0.35">
      <c r="A16" s="101"/>
      <c r="B16" s="102"/>
      <c r="C16" s="103"/>
    </row>
    <row r="17" spans="1:3" x14ac:dyDescent="0.35">
      <c r="A17" s="101"/>
      <c r="B17" s="102"/>
      <c r="C17" s="103"/>
    </row>
    <row r="18" spans="1:3" x14ac:dyDescent="0.35">
      <c r="A18" s="101"/>
      <c r="B18" s="102"/>
      <c r="C18" s="103"/>
    </row>
    <row r="19" spans="1:3" x14ac:dyDescent="0.35">
      <c r="A19" s="101"/>
      <c r="B19" s="102"/>
      <c r="C19" s="103"/>
    </row>
    <row r="20" spans="1:3" x14ac:dyDescent="0.35">
      <c r="A20" s="101"/>
      <c r="B20" s="102"/>
      <c r="C20" s="103"/>
    </row>
    <row r="21" spans="1:3" x14ac:dyDescent="0.35">
      <c r="A21" s="101"/>
      <c r="B21" s="102"/>
      <c r="C21" s="103"/>
    </row>
    <row r="22" spans="1:3" x14ac:dyDescent="0.35">
      <c r="A22" s="101"/>
      <c r="B22" s="102"/>
      <c r="C22" s="103"/>
    </row>
    <row r="23" spans="1:3" x14ac:dyDescent="0.35">
      <c r="A23" s="101"/>
      <c r="B23" s="102"/>
      <c r="C23" s="103"/>
    </row>
    <row r="24" spans="1:3" x14ac:dyDescent="0.35">
      <c r="A24" s="101"/>
      <c r="B24" s="102"/>
      <c r="C24" s="103"/>
    </row>
    <row r="25" spans="1:3" x14ac:dyDescent="0.35">
      <c r="A25" s="101"/>
      <c r="B25" s="102"/>
      <c r="C25" s="103"/>
    </row>
    <row r="26" spans="1:3" x14ac:dyDescent="0.35">
      <c r="A26" s="101"/>
      <c r="B26" s="102"/>
      <c r="C26" s="103"/>
    </row>
    <row r="27" spans="1:3" x14ac:dyDescent="0.35">
      <c r="A27" s="101"/>
      <c r="B27" s="102"/>
      <c r="C27" s="103"/>
    </row>
    <row r="28" spans="1:3" x14ac:dyDescent="0.35">
      <c r="A28" s="101"/>
      <c r="B28" s="102"/>
      <c r="C28" s="103"/>
    </row>
    <row r="29" spans="1:3" x14ac:dyDescent="0.35">
      <c r="A29" s="101"/>
      <c r="B29" s="102"/>
      <c r="C29" s="103"/>
    </row>
    <row r="30" spans="1:3" x14ac:dyDescent="0.35">
      <c r="A30" s="101"/>
      <c r="B30" s="102"/>
      <c r="C30" s="103"/>
    </row>
    <row r="31" spans="1:3" x14ac:dyDescent="0.35">
      <c r="A31" s="101"/>
      <c r="B31" s="102"/>
      <c r="C31" s="103"/>
    </row>
    <row r="32" spans="1:3" x14ac:dyDescent="0.35">
      <c r="A32" s="101"/>
      <c r="B32" s="102"/>
      <c r="C32" s="103"/>
    </row>
    <row r="33" spans="1:4" x14ac:dyDescent="0.35">
      <c r="A33" s="101"/>
      <c r="B33" s="102"/>
      <c r="C33" s="103"/>
    </row>
    <row r="34" spans="1:4" x14ac:dyDescent="0.35">
      <c r="A34" s="101"/>
      <c r="B34" s="102"/>
      <c r="C34" s="103"/>
    </row>
    <row r="35" spans="1:4" x14ac:dyDescent="0.35">
      <c r="A35" s="101"/>
      <c r="B35" s="102"/>
      <c r="C35" s="103"/>
    </row>
    <row r="36" spans="1:4" x14ac:dyDescent="0.35">
      <c r="A36" s="101"/>
      <c r="B36" s="102"/>
      <c r="C36" s="103"/>
    </row>
    <row r="37" spans="1:4" x14ac:dyDescent="0.35">
      <c r="A37" s="101"/>
      <c r="B37" s="102"/>
      <c r="C37" s="103"/>
    </row>
    <row r="38" spans="1:4" x14ac:dyDescent="0.35">
      <c r="A38" s="101"/>
      <c r="B38" s="102"/>
      <c r="C38" s="103"/>
    </row>
    <row r="39" spans="1:4" ht="19" thickBot="1" x14ac:dyDescent="0.5">
      <c r="A39" s="57" t="s">
        <v>82</v>
      </c>
      <c r="B39" s="52">
        <f>SUM(B10:B38)</f>
        <v>0</v>
      </c>
      <c r="C39" s="53">
        <f>SUM(C9:C38)</f>
        <v>0</v>
      </c>
    </row>
    <row r="40" spans="1:4" ht="15" thickBot="1" x14ac:dyDescent="0.4"/>
    <row r="41" spans="1:4" ht="38" thickBot="1" x14ac:dyDescent="0.55000000000000004">
      <c r="A41" s="47" t="s">
        <v>73</v>
      </c>
      <c r="B41" s="48">
        <f>IF(B5&lt;0.5,B45*B39,IF(B5&lt;0.75,C45*B39,D45*B39))</f>
        <v>0</v>
      </c>
      <c r="C41" s="49" t="e">
        <f>B41/B39</f>
        <v>#DIV/0!</v>
      </c>
    </row>
    <row r="42" spans="1:4" x14ac:dyDescent="0.35">
      <c r="B42" s="10"/>
      <c r="C42" s="46" t="s">
        <v>85</v>
      </c>
    </row>
    <row r="43" spans="1:4" x14ac:dyDescent="0.35">
      <c r="B43" s="10"/>
    </row>
    <row r="44" spans="1:4" x14ac:dyDescent="0.35">
      <c r="B44" s="13" t="s">
        <v>52</v>
      </c>
      <c r="C44" s="13" t="s">
        <v>53</v>
      </c>
      <c r="D44" s="13" t="s">
        <v>54</v>
      </c>
    </row>
    <row r="45" spans="1:4" x14ac:dyDescent="0.35">
      <c r="A45" s="12" t="s">
        <v>51</v>
      </c>
      <c r="B45" s="10">
        <f>6250</f>
        <v>6250</v>
      </c>
      <c r="C45" s="10">
        <v>6875</v>
      </c>
      <c r="D45" s="10">
        <v>7187</v>
      </c>
    </row>
    <row r="47" spans="1:4" s="12" customFormat="1" ht="32.5" customHeight="1" x14ac:dyDescent="0.35">
      <c r="A47" s="138" t="s">
        <v>46</v>
      </c>
      <c r="B47" s="138"/>
      <c r="C47" s="138"/>
      <c r="D47" s="95">
        <v>5</v>
      </c>
    </row>
    <row r="48" spans="1:4" s="12" customFormat="1" x14ac:dyDescent="0.35"/>
    <row r="49" spans="1:4" s="12" customFormat="1" x14ac:dyDescent="0.35"/>
    <row r="50" spans="1:4" ht="31" customHeight="1" x14ac:dyDescent="0.35">
      <c r="A50" s="137" t="s">
        <v>84</v>
      </c>
      <c r="B50" s="137"/>
      <c r="C50" s="137"/>
      <c r="D50" s="137"/>
    </row>
    <row r="51" spans="1:4" x14ac:dyDescent="0.35">
      <c r="A51" s="8"/>
      <c r="B51" s="11"/>
    </row>
  </sheetData>
  <sheetProtection algorithmName="SHA-512" hashValue="ODc/y1ttua5cA7coh0RaFZwU9b5ij3yw9u6vy0AnHf3DKeas3XkHmZZEjBCGeE+iHvQCSEkRCG99fubxluGSNA==" saltValue="ZyL64Z8XRIuti+IMhpe+2Q==" spinCount="100000" sheet="1" objects="1" scenarios="1" selectLockedCells="1"/>
  <mergeCells count="5">
    <mergeCell ref="B7:C7"/>
    <mergeCell ref="A1:D1"/>
    <mergeCell ref="A3:C3"/>
    <mergeCell ref="A50:D50"/>
    <mergeCell ref="A47:C47"/>
  </mergeCells>
  <hyperlinks>
    <hyperlink ref="C5" r:id="rId1" xr:uid="{EA7D9C58-7AD2-41EA-9166-80894DC6E995}"/>
  </hyperlinks>
  <pageMargins left="0.5" right="0.5" top="0.75" bottom="0.75" header="0.3" footer="0.3"/>
  <pageSetup scale="79" fitToWidth="0" orientation="portrait"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D9A93-E7D3-46F8-8C20-5DCBA96FD777}">
  <sheetPr>
    <tabColor rgb="FF00B0F0"/>
  </sheetPr>
  <dimension ref="A1:G43"/>
  <sheetViews>
    <sheetView tabSelected="1" zoomScaleNormal="100" workbookViewId="0">
      <selection activeCell="B3" sqref="B3"/>
    </sheetView>
  </sheetViews>
  <sheetFormatPr defaultRowHeight="14.5" x14ac:dyDescent="0.35"/>
  <cols>
    <col min="1" max="1" width="54.81640625" customWidth="1"/>
    <col min="2" max="2" width="35.6328125" customWidth="1"/>
    <col min="6" max="6" width="36" customWidth="1"/>
    <col min="7" max="7" width="114.1796875" customWidth="1"/>
  </cols>
  <sheetData>
    <row r="1" spans="1:7" ht="21" x14ac:dyDescent="0.5">
      <c r="A1" s="140" t="s">
        <v>0</v>
      </c>
      <c r="B1" s="141"/>
    </row>
    <row r="2" spans="1:7" ht="15.5" x14ac:dyDescent="0.35">
      <c r="A2" s="144" t="s">
        <v>65</v>
      </c>
      <c r="B2" s="145"/>
    </row>
    <row r="3" spans="1:7" ht="15.5" x14ac:dyDescent="0.35">
      <c r="A3" s="59" t="s">
        <v>95</v>
      </c>
      <c r="B3" s="104" t="s">
        <v>49</v>
      </c>
    </row>
    <row r="4" spans="1:7" s="17" customFormat="1" ht="18.5" x14ac:dyDescent="0.45">
      <c r="A4" s="34" t="s">
        <v>96</v>
      </c>
      <c r="B4" s="33">
        <f>IF(B3="Child Care Center",'2.Centers Estimate Your Funding'!B41,'2.Homes Estimate Your Funding'!B10)</f>
        <v>2500</v>
      </c>
    </row>
    <row r="5" spans="1:7" ht="18.5" x14ac:dyDescent="0.45">
      <c r="A5" s="142" t="s">
        <v>1</v>
      </c>
      <c r="B5" s="143"/>
    </row>
    <row r="6" spans="1:7" x14ac:dyDescent="0.35">
      <c r="A6" s="67" t="s">
        <v>2</v>
      </c>
      <c r="B6" s="105">
        <v>0</v>
      </c>
    </row>
    <row r="7" spans="1:7" x14ac:dyDescent="0.35">
      <c r="A7" s="67" t="s">
        <v>63</v>
      </c>
      <c r="B7" s="105">
        <v>0</v>
      </c>
    </row>
    <row r="8" spans="1:7" x14ac:dyDescent="0.35">
      <c r="A8" s="67" t="s">
        <v>3</v>
      </c>
      <c r="B8" s="105">
        <v>0</v>
      </c>
    </row>
    <row r="9" spans="1:7" x14ac:dyDescent="0.35">
      <c r="A9" s="67" t="s">
        <v>4</v>
      </c>
      <c r="B9" s="105">
        <v>0</v>
      </c>
    </row>
    <row r="10" spans="1:7" x14ac:dyDescent="0.35">
      <c r="A10" s="67" t="s">
        <v>5</v>
      </c>
      <c r="B10" s="105">
        <v>0</v>
      </c>
    </row>
    <row r="11" spans="1:7" x14ac:dyDescent="0.35">
      <c r="A11" s="67" t="s">
        <v>60</v>
      </c>
      <c r="B11" s="105">
        <v>0</v>
      </c>
    </row>
    <row r="12" spans="1:7" x14ac:dyDescent="0.35">
      <c r="A12" s="67" t="s">
        <v>60</v>
      </c>
      <c r="B12" s="105">
        <v>0</v>
      </c>
      <c r="G12" s="2"/>
    </row>
    <row r="13" spans="1:7" x14ac:dyDescent="0.35">
      <c r="A13" s="67" t="s">
        <v>60</v>
      </c>
      <c r="B13" s="105">
        <v>0</v>
      </c>
    </row>
    <row r="14" spans="1:7" ht="18.5" x14ac:dyDescent="0.45">
      <c r="A14" s="142" t="s">
        <v>6</v>
      </c>
      <c r="B14" s="143"/>
    </row>
    <row r="15" spans="1:7" x14ac:dyDescent="0.35">
      <c r="A15" s="67" t="s">
        <v>7</v>
      </c>
      <c r="B15" s="105">
        <v>0</v>
      </c>
    </row>
    <row r="16" spans="1:7" x14ac:dyDescent="0.35">
      <c r="A16" s="67" t="s">
        <v>8</v>
      </c>
      <c r="B16" s="105">
        <v>0</v>
      </c>
    </row>
    <row r="17" spans="1:2" x14ac:dyDescent="0.35">
      <c r="A17" s="67" t="s">
        <v>9</v>
      </c>
      <c r="B17" s="105">
        <v>0</v>
      </c>
    </row>
    <row r="18" spans="1:2" x14ac:dyDescent="0.35">
      <c r="A18" s="67" t="s">
        <v>10</v>
      </c>
      <c r="B18" s="105">
        <v>0</v>
      </c>
    </row>
    <row r="19" spans="1:2" x14ac:dyDescent="0.35">
      <c r="A19" s="67" t="s">
        <v>11</v>
      </c>
      <c r="B19" s="105">
        <v>0</v>
      </c>
    </row>
    <row r="20" spans="1:2" x14ac:dyDescent="0.35">
      <c r="A20" s="67" t="s">
        <v>71</v>
      </c>
      <c r="B20" s="105">
        <v>0</v>
      </c>
    </row>
    <row r="21" spans="1:2" x14ac:dyDescent="0.35">
      <c r="A21" s="67" t="s">
        <v>12</v>
      </c>
      <c r="B21" s="105">
        <v>0</v>
      </c>
    </row>
    <row r="22" spans="1:2" x14ac:dyDescent="0.35">
      <c r="A22" s="67" t="s">
        <v>13</v>
      </c>
      <c r="B22" s="105">
        <v>0</v>
      </c>
    </row>
    <row r="23" spans="1:2" x14ac:dyDescent="0.35">
      <c r="A23" s="67" t="s">
        <v>14</v>
      </c>
      <c r="B23" s="105">
        <v>0</v>
      </c>
    </row>
    <row r="24" spans="1:2" x14ac:dyDescent="0.35">
      <c r="A24" s="67" t="s">
        <v>15</v>
      </c>
      <c r="B24" s="105">
        <v>0</v>
      </c>
    </row>
    <row r="25" spans="1:2" x14ac:dyDescent="0.35">
      <c r="A25" s="67" t="s">
        <v>16</v>
      </c>
      <c r="B25" s="105">
        <v>0</v>
      </c>
    </row>
    <row r="26" spans="1:2" ht="18.5" x14ac:dyDescent="0.45">
      <c r="A26" s="142" t="s">
        <v>55</v>
      </c>
      <c r="B26" s="143"/>
    </row>
    <row r="27" spans="1:2" x14ac:dyDescent="0.35">
      <c r="A27" s="22" t="s">
        <v>17</v>
      </c>
      <c r="B27" s="18">
        <f>SUM(B6:B13)</f>
        <v>0</v>
      </c>
    </row>
    <row r="28" spans="1:2" x14ac:dyDescent="0.35">
      <c r="A28" s="22" t="s">
        <v>18</v>
      </c>
      <c r="B28" s="18">
        <f>SUM(B15:B25)</f>
        <v>0</v>
      </c>
    </row>
    <row r="29" spans="1:2" x14ac:dyDescent="0.35">
      <c r="A29" s="22" t="s">
        <v>104</v>
      </c>
      <c r="B29" s="105">
        <v>0</v>
      </c>
    </row>
    <row r="30" spans="1:2" ht="19" thickBot="1" x14ac:dyDescent="0.5">
      <c r="A30" s="23" t="s">
        <v>64</v>
      </c>
      <c r="B30" s="24">
        <f>B27+B28+B29</f>
        <v>0</v>
      </c>
    </row>
    <row r="31" spans="1:2" ht="15" thickBot="1" x14ac:dyDescent="0.4">
      <c r="A31" s="19"/>
      <c r="B31" s="21"/>
    </row>
    <row r="32" spans="1:2" ht="33" thickBot="1" x14ac:dyDescent="0.55000000000000004">
      <c r="A32" s="66" t="s">
        <v>69</v>
      </c>
      <c r="B32" s="73">
        <f>B4-B30</f>
        <v>2500</v>
      </c>
    </row>
    <row r="33" spans="1:2" ht="15" thickBot="1" x14ac:dyDescent="0.4">
      <c r="A33" s="16"/>
      <c r="B33" s="20"/>
    </row>
    <row r="34" spans="1:2" s="54" customFormat="1" ht="26.5" thickBot="1" x14ac:dyDescent="0.65">
      <c r="A34" s="68" t="s">
        <v>56</v>
      </c>
      <c r="B34" s="69" t="str">
        <f>IF(B27&gt;B4/2-0.495,"Yes","No")</f>
        <v>No</v>
      </c>
    </row>
    <row r="35" spans="1:2" ht="15" thickBot="1" x14ac:dyDescent="0.4">
      <c r="A35" s="2"/>
      <c r="B35" s="15"/>
    </row>
    <row r="36" spans="1:2" ht="37.5" thickBot="1" x14ac:dyDescent="0.5">
      <c r="A36" s="64" t="s">
        <v>103</v>
      </c>
      <c r="B36" s="65">
        <f>B4/2</f>
        <v>1250</v>
      </c>
    </row>
    <row r="37" spans="1:2" ht="58" customHeight="1" x14ac:dyDescent="0.35">
      <c r="A37" s="139" t="s">
        <v>70</v>
      </c>
      <c r="B37" s="139"/>
    </row>
    <row r="43" spans="1:2" hidden="1" x14ac:dyDescent="0.35">
      <c r="B43" s="74" t="e">
        <f>B29/B30</f>
        <v>#DIV/0!</v>
      </c>
    </row>
  </sheetData>
  <sheetProtection algorithmName="SHA-512" hashValue="v9ZuCgHUX5/iOLIRx0pGBK+ZLxJxNiaHNs+lD3oW8AGSCCYEAP0XjyxXAepUtEIwoO/kZzvDCKW45vvHWcAyCw==" saltValue="wkJDjG6o8dVNMmSI9B+1BQ==" spinCount="100000" sheet="1" objects="1" scenarios="1" selectLockedCells="1"/>
  <mergeCells count="6">
    <mergeCell ref="A37:B37"/>
    <mergeCell ref="A1:B1"/>
    <mergeCell ref="A14:B14"/>
    <mergeCell ref="A5:B5"/>
    <mergeCell ref="A26:B26"/>
    <mergeCell ref="A2:B2"/>
  </mergeCells>
  <conditionalFormatting sqref="A29">
    <cfRule type="expression" dxfId="1" priority="2">
      <formula>$B$43&gt;0.1</formula>
    </cfRule>
  </conditionalFormatting>
  <conditionalFormatting sqref="B34">
    <cfRule type="expression" dxfId="0" priority="1">
      <formula>$B$27&gt;$B$4/2-0.495</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FF341B53-D9EA-4B48-936D-B548F02516F6}">
          <x14:formula1>
            <xm:f>'2.Homes Estimate Your Funding'!$A$37:$A$39</xm:f>
          </x14:formula1>
          <xm:sqref>B3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F0A84-1E53-4152-9C77-EC213A8F80AA}">
  <sheetPr>
    <tabColor rgb="FFFFFF00"/>
  </sheetPr>
  <dimension ref="A1:B12"/>
  <sheetViews>
    <sheetView workbookViewId="0">
      <selection activeCell="B3" sqref="B3"/>
    </sheetView>
  </sheetViews>
  <sheetFormatPr defaultRowHeight="14.5" x14ac:dyDescent="0.35"/>
  <cols>
    <col min="1" max="1" width="118.81640625" customWidth="1"/>
    <col min="2" max="2" width="121.453125" customWidth="1"/>
  </cols>
  <sheetData>
    <row r="1" spans="1:2" ht="217.5" x14ac:dyDescent="0.35">
      <c r="A1" s="2" t="s">
        <v>34</v>
      </c>
      <c r="B1" s="106" t="s">
        <v>30</v>
      </c>
    </row>
    <row r="2" spans="1:2" x14ac:dyDescent="0.35">
      <c r="A2" s="6"/>
      <c r="B2" s="85"/>
    </row>
    <row r="3" spans="1:2" ht="188.5" x14ac:dyDescent="0.35">
      <c r="A3" s="2" t="s">
        <v>26</v>
      </c>
      <c r="B3" s="107" t="s">
        <v>31</v>
      </c>
    </row>
    <row r="4" spans="1:2" x14ac:dyDescent="0.35">
      <c r="A4" s="7"/>
      <c r="B4" s="85"/>
    </row>
    <row r="5" spans="1:2" ht="87" x14ac:dyDescent="0.35">
      <c r="A5" s="2" t="s">
        <v>28</v>
      </c>
      <c r="B5" s="106" t="s">
        <v>29</v>
      </c>
    </row>
    <row r="6" spans="1:2" x14ac:dyDescent="0.35">
      <c r="A6" s="7"/>
      <c r="B6" s="85"/>
    </row>
    <row r="7" spans="1:2" ht="159.5" x14ac:dyDescent="0.35">
      <c r="A7" s="3" t="s">
        <v>27</v>
      </c>
      <c r="B7" s="85"/>
    </row>
    <row r="8" spans="1:2" x14ac:dyDescent="0.35">
      <c r="A8" s="12" t="s">
        <v>41</v>
      </c>
      <c r="B8" s="107" t="s">
        <v>40</v>
      </c>
    </row>
    <row r="12" spans="1:2" ht="377" x14ac:dyDescent="0.35">
      <c r="A12" s="2" t="s">
        <v>32</v>
      </c>
      <c r="B12" s="5" t="s">
        <v>33</v>
      </c>
    </row>
  </sheetData>
  <sheetProtection algorithmName="SHA-512" hashValue="e7pPLHbtd0rTCvRSZ7a7hLIScLuPgk6ELT0YXYFwaZQtcjg/raUZ/f8psdzvKROU+HF4+7UiJJTT7mRUudZ9gA==" saltValue="lslHOzailiD97film+jicg==" spinCount="100000" sheet="1" objects="1" scenarios="1" selectLockedCells="1"/>
  <hyperlinks>
    <hyperlink ref="B5" r:id="rId1" xr:uid="{97EB0F99-6C60-4B78-97BC-7B5F2AA0D840}"/>
    <hyperlink ref="B1" r:id="rId2" xr:uid="{EAED8693-6489-4832-8B9E-09DBC714B9F1}"/>
    <hyperlink ref="B3" r:id="rId3" xr:uid="{22BC4B51-9FAF-43C8-B849-B166724A3AB4}"/>
    <hyperlink ref="B8" r:id="rId4" xr:uid="{171E1902-4E7E-4957-9A36-7BAE4A5E231F}"/>
  </hyperlinks>
  <pageMargins left="0.7" right="0.7" top="0.75" bottom="0.75" header="0.3" footer="0.3"/>
  <pageSetup orientation="portrait" horizontalDpi="1200" verticalDpi="1200"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1837B3E27DA6246807872572FFC1120" ma:contentTypeVersion="11" ma:contentTypeDescription="Create a new document." ma:contentTypeScope="" ma:versionID="e11ae82bb98830c5e4ddf458698f8111">
  <xsd:schema xmlns:xsd="http://www.w3.org/2001/XMLSchema" xmlns:xs="http://www.w3.org/2001/XMLSchema" xmlns:p="http://schemas.microsoft.com/office/2006/metadata/properties" xmlns:ns2="b21c19c6-0dad-44f4-b8b9-a525088f4f36" xmlns:ns3="fc734ebb-0675-46be-bcd8-12978f3cc663" targetNamespace="http://schemas.microsoft.com/office/2006/metadata/properties" ma:root="true" ma:fieldsID="cf2b2e71a8390465dfe674d10c59fae4" ns2:_="" ns3:_="">
    <xsd:import namespace="b21c19c6-0dad-44f4-b8b9-a525088f4f36"/>
    <xsd:import namespace="fc734ebb-0675-46be-bcd8-12978f3cc66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1c19c6-0dad-44f4-b8b9-a525088f4f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c734ebb-0675-46be-bcd8-12978f3cc66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0126223-DF99-4D32-898E-A79D9FDF2931}">
  <ds:schemaRefs>
    <ds:schemaRef ds:uri="http://schemas.microsoft.com/sharepoint/v3/contenttype/forms"/>
  </ds:schemaRefs>
</ds:datastoreItem>
</file>

<file path=customXml/itemProps2.xml><?xml version="1.0" encoding="utf-8"?>
<ds:datastoreItem xmlns:ds="http://schemas.openxmlformats.org/officeDocument/2006/customXml" ds:itemID="{234B68A4-DBE0-4282-8ABA-3F8AD48047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1c19c6-0dad-44f4-b8b9-a525088f4f36"/>
    <ds:schemaRef ds:uri="fc734ebb-0675-46be-bcd8-12978f3cc6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E1C2037-D123-4D0F-9C87-C7DF477F2F57}">
  <ds:schemaRefs>
    <ds:schemaRef ds:uri="fc734ebb-0675-46be-bcd8-12978f3cc663"/>
    <ds:schemaRef ds:uri="b21c19c6-0dad-44f4-b8b9-a525088f4f36"/>
    <ds:schemaRef ds:uri="http://purl.org/dc/elements/1.1/"/>
    <ds:schemaRef ds:uri="http://purl.org/dc/terms/"/>
    <ds:schemaRef ds:uri="http://www.w3.org/XML/1998/namespace"/>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CCAP Calculator</vt:lpstr>
      <vt:lpstr>1.Program Funding Sources</vt:lpstr>
      <vt:lpstr>2.Homes Estimate Your Funding</vt:lpstr>
      <vt:lpstr>2.Centers Estimate Your Funding</vt:lpstr>
      <vt:lpstr>3.Budget Worksheet</vt:lpstr>
      <vt:lpstr>General Information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Abigail Scanlan</dc:creator>
  <cp:lastModifiedBy>Samantha Merin</cp:lastModifiedBy>
  <cp:lastPrinted>2022-05-27T18:22:22Z</cp:lastPrinted>
  <dcterms:created xsi:type="dcterms:W3CDTF">2022-05-23T14:41:38Z</dcterms:created>
  <dcterms:modified xsi:type="dcterms:W3CDTF">2023-01-09T18:08:09Z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0x01010081837B3E27DA6246807872572FFC1120</vt:lpwstr>
  </property>
</Properties>
</file>